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mc:AlternateContent xmlns:mc="http://schemas.openxmlformats.org/markup-compatibility/2006">
    <mc:Choice Requires="x15">
      <x15ac:absPath xmlns:x15ac="http://schemas.microsoft.com/office/spreadsheetml/2010/11/ac" url="Z:\Projects\P6776 CIS BAA\Working Files\Final deliverables\waiting for clearance\"/>
    </mc:Choice>
  </mc:AlternateContent>
  <xr:revisionPtr revIDLastSave="0" documentId="10_ncr:100000_{A914BC8C-154A-4DA1-88F0-E2AC6EDF89E4}" xr6:coauthVersionLast="31" xr6:coauthVersionMax="31" xr10:uidLastSave="{00000000-0000-0000-0000-000000000000}"/>
  <bookViews>
    <workbookView xWindow="30375" yWindow="705" windowWidth="28695" windowHeight="16305" tabRatio="500" xr2:uid="{00000000-000D-0000-FFFF-FFFF00000000}"/>
  </bookViews>
  <sheets>
    <sheet name="Cover" sheetId="14" r:id="rId1"/>
    <sheet name="1. Introduction" sheetId="11" r:id="rId2"/>
    <sheet name="2. Instructions" sheetId="12" r:id="rId3"/>
    <sheet name="3.1 O&amp;M Metrics" sheetId="1" r:id="rId4"/>
    <sheet name="3.2 RMP Metrics" sheetId="8" r:id="rId5"/>
    <sheet name="3.3 CIS Metrics" sheetId="7" r:id="rId6"/>
    <sheet name="3.4 UIP Metrics" sheetId="9" r:id="rId7"/>
    <sheet name="3.5 CD Metrics" sheetId="10" r:id="rId8"/>
    <sheet name="4. Questionnaire" sheetId="13" r:id="rId9"/>
  </sheets>
  <definedNames>
    <definedName name="_Hlk522285111" localSheetId="0">Cover!#REF!</definedName>
    <definedName name="_Toc393019925" localSheetId="1">'1. Introduction'!$A$10</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J15" i="10" l="1"/>
  <c r="J51" i="10"/>
  <c r="M51" i="10"/>
  <c r="J14" i="10"/>
  <c r="M14" i="10"/>
  <c r="J32" i="10"/>
  <c r="M32" i="10"/>
  <c r="J30" i="10"/>
  <c r="L30" i="10"/>
  <c r="O30" i="10"/>
  <c r="J31" i="10"/>
  <c r="L31" i="10"/>
  <c r="N31" i="10"/>
  <c r="O31" i="10"/>
  <c r="L32" i="10"/>
  <c r="O32" i="10"/>
  <c r="J33" i="10"/>
  <c r="L33" i="10"/>
  <c r="N33" i="10"/>
  <c r="O33" i="10"/>
  <c r="J35" i="10"/>
  <c r="L35" i="10"/>
  <c r="M35" i="10"/>
  <c r="N35" i="10"/>
  <c r="O35" i="10"/>
  <c r="J36" i="10"/>
  <c r="L36" i="10"/>
  <c r="M36" i="10"/>
  <c r="N36" i="10"/>
  <c r="O36" i="10"/>
  <c r="J37" i="10"/>
  <c r="L37" i="10"/>
  <c r="O37" i="10"/>
  <c r="J38" i="10"/>
  <c r="L38" i="10"/>
  <c r="N38" i="10"/>
  <c r="O38" i="10"/>
  <c r="J44" i="10"/>
  <c r="L44" i="10"/>
  <c r="M44" i="10"/>
  <c r="N44" i="10"/>
  <c r="O44" i="10"/>
  <c r="J45" i="10"/>
  <c r="L45" i="10"/>
  <c r="M45" i="10"/>
  <c r="N45" i="10"/>
  <c r="O45" i="10"/>
  <c r="J47" i="10"/>
  <c r="L47" i="10"/>
  <c r="O47" i="10"/>
  <c r="J48" i="10"/>
  <c r="L48" i="10"/>
  <c r="N48" i="10"/>
  <c r="O48" i="10"/>
  <c r="J49" i="10"/>
  <c r="L49" i="10"/>
  <c r="M49" i="10"/>
  <c r="N49" i="10"/>
  <c r="O49" i="10"/>
  <c r="J50" i="10"/>
  <c r="L50" i="10"/>
  <c r="M50" i="10"/>
  <c r="N50" i="10"/>
  <c r="O50" i="10"/>
  <c r="L51" i="10"/>
  <c r="N51" i="10"/>
  <c r="O51" i="10"/>
  <c r="J53" i="10"/>
  <c r="L53" i="10"/>
  <c r="M53" i="10"/>
  <c r="N53" i="10"/>
  <c r="O53" i="10"/>
  <c r="J54" i="10"/>
  <c r="L54" i="10"/>
  <c r="O54" i="10"/>
  <c r="J13" i="10"/>
  <c r="L13" i="10"/>
  <c r="J11" i="10"/>
  <c r="L11" i="10"/>
  <c r="J23" i="9"/>
  <c r="L23" i="9"/>
  <c r="N23" i="9"/>
  <c r="O23" i="9"/>
  <c r="O30" i="9"/>
  <c r="N30" i="9"/>
  <c r="M30" i="9"/>
  <c r="L30" i="9"/>
  <c r="O29" i="9"/>
  <c r="N29" i="9"/>
  <c r="M29" i="9"/>
  <c r="L29" i="9"/>
  <c r="J25" i="10"/>
  <c r="O25" i="10"/>
  <c r="N25" i="10"/>
  <c r="M25" i="10"/>
  <c r="J25" i="7"/>
  <c r="M25" i="7"/>
  <c r="L25" i="7"/>
  <c r="O25" i="7"/>
  <c r="J26" i="7"/>
  <c r="L26" i="7"/>
  <c r="O26" i="7"/>
  <c r="J24" i="7"/>
  <c r="N24" i="7"/>
  <c r="J23" i="7"/>
  <c r="N23" i="7"/>
  <c r="N25" i="7"/>
  <c r="N26" i="7"/>
  <c r="J27" i="7"/>
  <c r="N27" i="7"/>
  <c r="J28" i="7"/>
  <c r="N28" i="7"/>
  <c r="K28" i="7"/>
  <c r="N29" i="7"/>
  <c r="O27" i="7"/>
  <c r="J16" i="7"/>
  <c r="J19" i="9"/>
  <c r="M19" i="9"/>
  <c r="J15" i="9"/>
  <c r="J22" i="9"/>
  <c r="N22" i="9"/>
  <c r="J20" i="9"/>
  <c r="M20" i="9"/>
  <c r="M26" i="7"/>
  <c r="M24" i="7"/>
  <c r="O24" i="7"/>
  <c r="L24" i="7"/>
  <c r="L23" i="7"/>
  <c r="O19" i="9"/>
  <c r="L19" i="9"/>
  <c r="N19" i="9"/>
  <c r="M15" i="9"/>
  <c r="L22" i="9"/>
  <c r="J28" i="10"/>
  <c r="J29" i="10"/>
  <c r="L29" i="10"/>
  <c r="J26" i="10"/>
  <c r="O26" i="10"/>
  <c r="O28" i="10"/>
  <c r="O29" i="10"/>
  <c r="K38" i="10"/>
  <c r="O39" i="10"/>
  <c r="M28" i="10"/>
  <c r="M26" i="10"/>
  <c r="J8" i="10"/>
  <c r="N8" i="10"/>
  <c r="M8" i="10"/>
  <c r="J9" i="10"/>
  <c r="M9" i="10"/>
  <c r="J10" i="10"/>
  <c r="M10" i="10"/>
  <c r="J12" i="10"/>
  <c r="M12" i="10"/>
  <c r="J18" i="10"/>
  <c r="M18" i="10"/>
  <c r="J19" i="10"/>
  <c r="M19" i="10"/>
  <c r="J20" i="10"/>
  <c r="N20" i="10"/>
  <c r="M20" i="10"/>
  <c r="J5" i="10"/>
  <c r="N5" i="10"/>
  <c r="J6" i="10"/>
  <c r="M6" i="10"/>
  <c r="M5" i="10"/>
  <c r="M11" i="10"/>
  <c r="M13" i="10"/>
  <c r="M15" i="10"/>
  <c r="K20" i="10"/>
  <c r="M21" i="10"/>
  <c r="N28" i="10"/>
  <c r="N26" i="10"/>
  <c r="N9" i="10"/>
  <c r="N10" i="10"/>
  <c r="N12" i="10"/>
  <c r="N15" i="10"/>
  <c r="N18" i="10"/>
  <c r="N19" i="10"/>
  <c r="N6" i="10"/>
  <c r="O8" i="10"/>
  <c r="O9" i="10"/>
  <c r="O10" i="10"/>
  <c r="O12" i="10"/>
  <c r="O14" i="10"/>
  <c r="O15" i="10"/>
  <c r="O18" i="10"/>
  <c r="O19" i="10"/>
  <c r="O20" i="10"/>
  <c r="O5" i="10"/>
  <c r="O6" i="10"/>
  <c r="L28" i="10"/>
  <c r="L8" i="10"/>
  <c r="L9" i="10"/>
  <c r="L10" i="10"/>
  <c r="L12" i="10"/>
  <c r="L14" i="10"/>
  <c r="L15" i="10"/>
  <c r="L18" i="10"/>
  <c r="L19" i="10"/>
  <c r="L20" i="10"/>
  <c r="L5" i="10"/>
  <c r="L6" i="10"/>
  <c r="J12" i="1"/>
  <c r="M12" i="1"/>
  <c r="J46" i="1"/>
  <c r="M46" i="1"/>
  <c r="N46" i="1"/>
  <c r="J17" i="9"/>
  <c r="L17" i="9"/>
  <c r="J14" i="9"/>
  <c r="L14" i="9"/>
  <c r="L15" i="9"/>
  <c r="J16" i="9"/>
  <c r="L16" i="9"/>
  <c r="J18" i="9"/>
  <c r="L18" i="9"/>
  <c r="L20" i="9"/>
  <c r="J21" i="9"/>
  <c r="L21" i="9"/>
  <c r="K23" i="9"/>
  <c r="L24" i="9"/>
  <c r="J14" i="7"/>
  <c r="O14" i="7"/>
  <c r="M14" i="7"/>
  <c r="J13" i="7"/>
  <c r="N13" i="7"/>
  <c r="N14" i="7"/>
  <c r="J15" i="7"/>
  <c r="N15" i="7"/>
  <c r="N16" i="7"/>
  <c r="J17" i="7"/>
  <c r="N17" i="7"/>
  <c r="J18" i="7"/>
  <c r="N18" i="7"/>
  <c r="K18" i="7"/>
  <c r="N19" i="7"/>
  <c r="J14" i="8"/>
  <c r="L14" i="8"/>
  <c r="O13" i="7"/>
  <c r="O14" i="8"/>
  <c r="M14" i="8"/>
  <c r="J6" i="9"/>
  <c r="J5" i="9"/>
  <c r="O5" i="9"/>
  <c r="J7" i="9"/>
  <c r="L7" i="9"/>
  <c r="J8" i="9"/>
  <c r="J31" i="9"/>
  <c r="J8" i="7"/>
  <c r="M8" i="9"/>
  <c r="J32" i="8"/>
  <c r="N32" i="8"/>
  <c r="J33" i="8"/>
  <c r="J16" i="8"/>
  <c r="M16" i="8"/>
  <c r="M33" i="8"/>
  <c r="J33" i="9"/>
  <c r="M33" i="9"/>
  <c r="J32" i="9"/>
  <c r="O32" i="9"/>
  <c r="J25" i="1"/>
  <c r="M25" i="1"/>
  <c r="J8" i="1"/>
  <c r="J7" i="7"/>
  <c r="L7" i="7"/>
  <c r="J9" i="9"/>
  <c r="O9" i="9"/>
  <c r="J38" i="8"/>
  <c r="J37" i="8"/>
  <c r="N37" i="8"/>
  <c r="J30" i="8"/>
  <c r="M30" i="8"/>
  <c r="J13" i="8"/>
  <c r="J20" i="8"/>
  <c r="L20" i="8"/>
  <c r="J19" i="8"/>
  <c r="J22" i="8"/>
  <c r="L22" i="8"/>
  <c r="J28" i="1"/>
  <c r="L28" i="1"/>
  <c r="J6" i="8"/>
  <c r="N6" i="8"/>
  <c r="J58" i="1"/>
  <c r="O58" i="1"/>
  <c r="J57" i="1"/>
  <c r="N57" i="1"/>
  <c r="J56" i="1"/>
  <c r="J55" i="1"/>
  <c r="J54" i="1"/>
  <c r="O54" i="1"/>
  <c r="J53" i="1"/>
  <c r="O53" i="1"/>
  <c r="J43" i="1"/>
  <c r="O43" i="1"/>
  <c r="J44" i="1"/>
  <c r="O44" i="1"/>
  <c r="J45" i="1"/>
  <c r="O45" i="1"/>
  <c r="O46" i="1"/>
  <c r="J47" i="1"/>
  <c r="O47" i="1"/>
  <c r="J48" i="1"/>
  <c r="O48" i="1"/>
  <c r="J49" i="1"/>
  <c r="O49" i="1"/>
  <c r="J50" i="1"/>
  <c r="O50" i="1"/>
  <c r="J51" i="1"/>
  <c r="O51" i="1"/>
  <c r="J52" i="1"/>
  <c r="O52" i="1"/>
  <c r="O55" i="1"/>
  <c r="O56" i="1"/>
  <c r="O57" i="1"/>
  <c r="K58" i="1"/>
  <c r="O59" i="1"/>
  <c r="M53" i="1"/>
  <c r="N51" i="1"/>
  <c r="L49" i="1"/>
  <c r="L47" i="1"/>
  <c r="M44" i="1"/>
  <c r="L43" i="1"/>
  <c r="J34" i="9"/>
  <c r="J28" i="9"/>
  <c r="K34" i="9"/>
  <c r="O21" i="9"/>
  <c r="N14" i="9"/>
  <c r="N15" i="9"/>
  <c r="N16" i="9"/>
  <c r="N17" i="9"/>
  <c r="N18" i="9"/>
  <c r="N20" i="9"/>
  <c r="N21" i="9"/>
  <c r="N24" i="9"/>
  <c r="J10" i="9"/>
  <c r="M10" i="9"/>
  <c r="L4" i="9"/>
  <c r="L28" i="7"/>
  <c r="O15" i="7"/>
  <c r="O16" i="7"/>
  <c r="O17" i="7"/>
  <c r="O18" i="7"/>
  <c r="O19" i="7"/>
  <c r="J5" i="7"/>
  <c r="J6" i="7"/>
  <c r="M6" i="7"/>
  <c r="J9" i="7"/>
  <c r="J4" i="7"/>
  <c r="N4" i="7"/>
  <c r="J28" i="8"/>
  <c r="L28" i="8"/>
  <c r="J40" i="8"/>
  <c r="O40" i="8"/>
  <c r="J39" i="8"/>
  <c r="J36" i="8"/>
  <c r="J35" i="8"/>
  <c r="N35" i="8"/>
  <c r="J34" i="8"/>
  <c r="N34" i="8"/>
  <c r="L34" i="8"/>
  <c r="J31" i="8"/>
  <c r="L31" i="8"/>
  <c r="J29" i="8"/>
  <c r="J23" i="8"/>
  <c r="O23" i="8"/>
  <c r="J21" i="8"/>
  <c r="L21" i="8"/>
  <c r="J18" i="8"/>
  <c r="J17" i="8"/>
  <c r="J15" i="8"/>
  <c r="M15" i="8"/>
  <c r="J12" i="8"/>
  <c r="J11" i="8"/>
  <c r="O11" i="8"/>
  <c r="N11" i="8"/>
  <c r="J5" i="8"/>
  <c r="J7" i="8"/>
  <c r="M7" i="8"/>
  <c r="J4" i="8"/>
  <c r="J38" i="1"/>
  <c r="N38" i="1"/>
  <c r="J37" i="1"/>
  <c r="M37" i="1"/>
  <c r="J36" i="1"/>
  <c r="L36" i="1"/>
  <c r="O36" i="1"/>
  <c r="J35" i="1"/>
  <c r="M35" i="1"/>
  <c r="J34" i="1"/>
  <c r="J33" i="1"/>
  <c r="L33" i="1"/>
  <c r="M33" i="1"/>
  <c r="J32" i="1"/>
  <c r="J31" i="1"/>
  <c r="M31" i="1"/>
  <c r="J30" i="1"/>
  <c r="O30" i="1"/>
  <c r="J29" i="1"/>
  <c r="M29" i="1"/>
  <c r="J27" i="1"/>
  <c r="J26" i="1"/>
  <c r="J24" i="1"/>
  <c r="M24" i="1"/>
  <c r="O24" i="1"/>
  <c r="J23" i="1"/>
  <c r="J22" i="1"/>
  <c r="J21" i="1"/>
  <c r="L21" i="1"/>
  <c r="J20" i="1"/>
  <c r="L20" i="1"/>
  <c r="O20" i="1"/>
  <c r="O8" i="1"/>
  <c r="M8" i="1"/>
  <c r="L8" i="1"/>
  <c r="J16" i="1"/>
  <c r="M16" i="1"/>
  <c r="J15" i="1"/>
  <c r="M15" i="1"/>
  <c r="J14" i="1"/>
  <c r="L14" i="1"/>
  <c r="J13" i="1"/>
  <c r="L13" i="1"/>
  <c r="J11" i="1"/>
  <c r="O11" i="1"/>
  <c r="J10" i="1"/>
  <c r="L10" i="1"/>
  <c r="J9" i="1"/>
  <c r="O9" i="1"/>
  <c r="J7" i="1"/>
  <c r="L7" i="1"/>
  <c r="J6" i="1"/>
  <c r="J5" i="1"/>
  <c r="J4" i="1"/>
  <c r="K16" i="1"/>
  <c r="M23" i="8"/>
  <c r="L40" i="8"/>
  <c r="O7" i="8"/>
  <c r="M37" i="8"/>
  <c r="L37" i="8"/>
  <c r="N53" i="1"/>
  <c r="L54" i="1"/>
  <c r="L58" i="1"/>
  <c r="N39" i="8"/>
  <c r="M11" i="8"/>
  <c r="M28" i="8"/>
  <c r="N50" i="1"/>
  <c r="L50" i="1"/>
  <c r="M34" i="8"/>
  <c r="N22" i="8"/>
  <c r="M31" i="8"/>
  <c r="L30" i="8"/>
  <c r="O19" i="8"/>
  <c r="O38" i="8"/>
  <c r="L35" i="8"/>
  <c r="O5" i="8"/>
  <c r="M35" i="8"/>
  <c r="N4" i="8"/>
  <c r="L39" i="8"/>
  <c r="M6" i="8"/>
  <c r="M38" i="8"/>
  <c r="L5" i="8"/>
  <c r="L19" i="8"/>
  <c r="N19" i="8"/>
  <c r="M19" i="8"/>
  <c r="L38" i="8"/>
  <c r="N30" i="8"/>
  <c r="M51" i="1"/>
  <c r="N28" i="1"/>
  <c r="N54" i="1"/>
  <c r="L46" i="1"/>
  <c r="O34" i="1"/>
  <c r="N55" i="1"/>
  <c r="M52" i="1"/>
  <c r="N48" i="1"/>
  <c r="M21" i="1"/>
  <c r="M32" i="1"/>
  <c r="N22" i="1"/>
  <c r="N47" i="1"/>
  <c r="O32" i="1"/>
  <c r="M43" i="1"/>
  <c r="L15" i="1"/>
  <c r="L12" i="1"/>
  <c r="O15" i="1"/>
  <c r="L32" i="1"/>
  <c r="N32" i="1"/>
  <c r="M20" i="1"/>
  <c r="L56" i="1"/>
  <c r="N56" i="1"/>
  <c r="N13" i="1"/>
  <c r="N52" i="1"/>
  <c r="M56" i="1"/>
  <c r="N43" i="1"/>
  <c r="L52" i="1"/>
  <c r="L29" i="1"/>
  <c r="M23" i="1"/>
  <c r="O23" i="1"/>
  <c r="N34" i="1"/>
  <c r="L23" i="1"/>
  <c r="M34" i="1"/>
  <c r="L48" i="1"/>
  <c r="M57" i="1"/>
  <c r="L44" i="1"/>
  <c r="M48" i="1"/>
  <c r="N4" i="1"/>
  <c r="N29" i="1"/>
  <c r="N23" i="1"/>
  <c r="M54" i="1"/>
  <c r="L24" i="1"/>
  <c r="L34" i="1"/>
  <c r="N8" i="1"/>
  <c r="L16" i="1"/>
  <c r="O38" i="1"/>
  <c r="N58" i="1"/>
  <c r="O28" i="1"/>
  <c r="M58" i="1"/>
  <c r="O12" i="1"/>
  <c r="M10" i="1"/>
  <c r="N24" i="1"/>
  <c r="L38" i="1"/>
  <c r="M22" i="1"/>
  <c r="O25" i="1"/>
  <c r="M38" i="1"/>
  <c r="L25" i="1"/>
  <c r="N7" i="1"/>
  <c r="M4" i="9"/>
  <c r="N4" i="9"/>
  <c r="O4" i="9"/>
  <c r="N9" i="9"/>
  <c r="O39" i="8"/>
  <c r="O35" i="8"/>
  <c r="N38" i="8"/>
  <c r="L18" i="8"/>
  <c r="O18" i="8"/>
  <c r="N18" i="8"/>
  <c r="O12" i="8"/>
  <c r="N12" i="8"/>
  <c r="O34" i="8"/>
  <c r="O26" i="1"/>
  <c r="M26" i="1"/>
  <c r="N26" i="1"/>
  <c r="L26" i="1"/>
  <c r="N31" i="1"/>
  <c r="L31" i="1"/>
  <c r="O31" i="1"/>
  <c r="M13" i="1"/>
  <c r="M12" i="8"/>
  <c r="O29" i="8"/>
  <c r="O37" i="1"/>
  <c r="O13" i="1"/>
  <c r="N33" i="1"/>
  <c r="N29" i="8"/>
  <c r="L12" i="8"/>
  <c r="L35" i="1"/>
  <c r="N35" i="1"/>
  <c r="O35" i="1"/>
  <c r="O36" i="8"/>
  <c r="M49" i="1"/>
  <c r="M22" i="8"/>
  <c r="O30" i="8"/>
  <c r="L9" i="9"/>
  <c r="N25" i="1"/>
  <c r="M20" i="8"/>
  <c r="N8" i="7"/>
  <c r="N7" i="7"/>
  <c r="M5" i="7"/>
  <c r="M28" i="7"/>
  <c r="L18" i="7"/>
  <c r="M8" i="7"/>
  <c r="N32" i="9"/>
  <c r="M32" i="9"/>
  <c r="M28" i="9"/>
  <c r="L33" i="9"/>
  <c r="N33" i="9"/>
  <c r="O33" i="9"/>
  <c r="M18" i="9"/>
  <c r="O7" i="9"/>
  <c r="N8" i="9"/>
  <c r="L32" i="9"/>
  <c r="O18" i="9"/>
  <c r="M34" i="9"/>
  <c r="M9" i="9"/>
  <c r="N34" i="9"/>
  <c r="N31" i="9"/>
  <c r="O16" i="9"/>
  <c r="M16" i="9"/>
  <c r="M7" i="9"/>
  <c r="K10" i="9"/>
  <c r="L5" i="9"/>
  <c r="L6" i="9"/>
  <c r="L8" i="9"/>
  <c r="L10" i="9"/>
  <c r="L11" i="9"/>
  <c r="M5" i="9"/>
  <c r="O10" i="9"/>
  <c r="N5" i="9"/>
  <c r="L13" i="8"/>
  <c r="O13" i="8"/>
  <c r="K23" i="8"/>
  <c r="N13" i="8"/>
  <c r="L17" i="7"/>
  <c r="M17" i="7"/>
  <c r="O28" i="7"/>
  <c r="O6" i="7"/>
  <c r="L4" i="7"/>
  <c r="O4" i="7"/>
  <c r="M4" i="7"/>
  <c r="M7" i="7"/>
  <c r="M9" i="7"/>
  <c r="K9" i="7"/>
  <c r="M10" i="7"/>
  <c r="O28" i="9"/>
  <c r="M6" i="9"/>
  <c r="L31" i="9"/>
  <c r="O8" i="9"/>
  <c r="O6" i="9"/>
  <c r="N5" i="7"/>
  <c r="L9" i="7"/>
  <c r="O5" i="7"/>
  <c r="O9" i="7"/>
  <c r="N9" i="7"/>
  <c r="L8" i="7"/>
  <c r="L5" i="7"/>
  <c r="O8" i="7"/>
  <c r="O7" i="7"/>
  <c r="L6" i="7"/>
  <c r="N6" i="7"/>
  <c r="M21" i="8"/>
  <c r="M5" i="8"/>
  <c r="N15" i="8"/>
  <c r="N40" i="8"/>
  <c r="N21" i="8"/>
  <c r="L11" i="8"/>
  <c r="O22" i="8"/>
  <c r="O15" i="8"/>
  <c r="O16" i="8"/>
  <c r="L17" i="8"/>
  <c r="M17" i="8"/>
  <c r="M13" i="8"/>
  <c r="L16" i="8"/>
  <c r="N17" i="8"/>
  <c r="K7" i="8"/>
  <c r="N16" i="8"/>
  <c r="O10" i="1"/>
  <c r="N10" i="1"/>
  <c r="O27" i="1"/>
  <c r="O33" i="1"/>
  <c r="L45" i="1"/>
  <c r="L51" i="1"/>
  <c r="L53" i="1"/>
  <c r="L55" i="1"/>
  <c r="L57" i="1"/>
  <c r="L59" i="1"/>
  <c r="N36" i="1"/>
  <c r="M55" i="1"/>
  <c r="M45" i="1"/>
  <c r="M47" i="1"/>
  <c r="M50" i="1"/>
  <c r="M59" i="1"/>
  <c r="O6" i="1"/>
  <c r="N15" i="1"/>
  <c r="N45" i="1"/>
  <c r="N49" i="1"/>
  <c r="K38" i="1"/>
  <c r="L27" i="1"/>
  <c r="M6" i="1"/>
  <c r="M14" i="9"/>
  <c r="N28" i="9"/>
  <c r="O14" i="9"/>
  <c r="O34" i="9"/>
  <c r="L4" i="8"/>
  <c r="N33" i="8"/>
  <c r="L33" i="8"/>
  <c r="O31" i="9"/>
  <c r="O7" i="1"/>
  <c r="L34" i="9"/>
  <c r="O4" i="8"/>
  <c r="L32" i="8"/>
  <c r="O33" i="8"/>
  <c r="M31" i="9"/>
  <c r="N7" i="9"/>
  <c r="M17" i="9"/>
  <c r="N6" i="9"/>
  <c r="L7" i="8"/>
  <c r="O4" i="1"/>
  <c r="N7" i="8"/>
  <c r="M18" i="7"/>
  <c r="M15" i="7"/>
  <c r="M16" i="7"/>
  <c r="M23" i="7"/>
  <c r="N11" i="1"/>
  <c r="M18" i="8"/>
  <c r="N9" i="1"/>
  <c r="M30" i="1"/>
  <c r="L4" i="1"/>
  <c r="O22" i="1"/>
  <c r="O29" i="1"/>
  <c r="N20" i="1"/>
  <c r="N37" i="1"/>
  <c r="L30" i="1"/>
  <c r="N6" i="1"/>
  <c r="N12" i="1"/>
  <c r="N16" i="1"/>
  <c r="M14" i="1"/>
  <c r="M4" i="1"/>
  <c r="M9" i="1"/>
  <c r="M36" i="1"/>
  <c r="K40" i="8"/>
  <c r="M39" i="8"/>
  <c r="L15" i="8"/>
  <c r="N5" i="8"/>
  <c r="N8" i="8"/>
  <c r="N28" i="8"/>
  <c r="O28" i="8"/>
  <c r="M36" i="8"/>
  <c r="N36" i="8"/>
  <c r="M28" i="1"/>
  <c r="O37" i="8"/>
  <c r="O17" i="8"/>
  <c r="M40" i="8"/>
  <c r="M4" i="8"/>
  <c r="M8" i="8"/>
  <c r="L25" i="10"/>
  <c r="L6" i="1"/>
  <c r="N10" i="9"/>
  <c r="M21" i="9"/>
  <c r="L15" i="7"/>
  <c r="O16" i="1"/>
  <c r="L9" i="1"/>
  <c r="L22" i="1"/>
  <c r="N44" i="1"/>
  <c r="L11" i="1"/>
  <c r="O14" i="1"/>
  <c r="M29" i="8"/>
  <c r="L29" i="8"/>
  <c r="L36" i="8"/>
  <c r="M27" i="1"/>
  <c r="M39" i="1"/>
  <c r="O32" i="8"/>
  <c r="M32" i="8"/>
  <c r="M41" i="8"/>
  <c r="N11" i="10"/>
  <c r="N13" i="10"/>
  <c r="M29" i="10"/>
  <c r="O23" i="7"/>
  <c r="O29" i="7"/>
  <c r="M23" i="9"/>
  <c r="L14" i="7"/>
  <c r="N29" i="10"/>
  <c r="K54" i="10"/>
  <c r="O20" i="9"/>
  <c r="O15" i="9"/>
  <c r="L16" i="7"/>
  <c r="N59" i="1"/>
  <c r="L37" i="1"/>
  <c r="L39" i="1"/>
  <c r="M22" i="9"/>
  <c r="M24" i="9"/>
  <c r="L21" i="10"/>
  <c r="L41" i="8"/>
  <c r="M13" i="7"/>
  <c r="M19" i="7"/>
  <c r="M20" i="7"/>
  <c r="M27" i="7"/>
  <c r="M29" i="7"/>
  <c r="M30" i="7"/>
  <c r="L25" i="9"/>
  <c r="N5" i="1"/>
  <c r="N14" i="1"/>
  <c r="N17" i="1"/>
  <c r="O35" i="9"/>
  <c r="N35" i="9"/>
  <c r="M35" i="9"/>
  <c r="L55" i="10"/>
  <c r="L28" i="9"/>
  <c r="L35" i="9"/>
  <c r="L36" i="9"/>
  <c r="N30" i="1"/>
  <c r="O5" i="1"/>
  <c r="O17" i="1"/>
  <c r="M7" i="1"/>
  <c r="M5" i="1"/>
  <c r="M11" i="1"/>
  <c r="M17" i="1"/>
  <c r="O31" i="8"/>
  <c r="O41" i="8"/>
  <c r="L23" i="8"/>
  <c r="L24" i="8"/>
  <c r="N31" i="8"/>
  <c r="N41" i="8"/>
  <c r="N14" i="8"/>
  <c r="N20" i="8"/>
  <c r="N23" i="8"/>
  <c r="N24" i="8"/>
  <c r="N42" i="8"/>
  <c r="L6" i="8"/>
  <c r="L8" i="8"/>
  <c r="O20" i="8"/>
  <c r="O17" i="9"/>
  <c r="O55" i="10"/>
  <c r="M24" i="8"/>
  <c r="M42" i="8"/>
  <c r="L10" i="7"/>
  <c r="O11" i="9"/>
  <c r="L5" i="1"/>
  <c r="L17" i="1"/>
  <c r="O21" i="1"/>
  <c r="O39" i="1"/>
  <c r="O21" i="8"/>
  <c r="O24" i="8"/>
  <c r="O6" i="8"/>
  <c r="O8" i="8"/>
  <c r="N25" i="8"/>
  <c r="L13" i="7"/>
  <c r="L19" i="7"/>
  <c r="L26" i="10"/>
  <c r="L39" i="10"/>
  <c r="N14" i="10"/>
  <c r="N21" i="10"/>
  <c r="O22" i="9"/>
  <c r="O13" i="10"/>
  <c r="N54" i="10"/>
  <c r="M48" i="10"/>
  <c r="N47" i="10"/>
  <c r="M38" i="10"/>
  <c r="N37" i="10"/>
  <c r="M33" i="10"/>
  <c r="M30" i="10"/>
  <c r="M31" i="10"/>
  <c r="M37" i="10"/>
  <c r="M39" i="10"/>
  <c r="N32" i="10"/>
  <c r="N30" i="10"/>
  <c r="N39" i="10"/>
  <c r="N11" i="9"/>
  <c r="M11" i="9"/>
  <c r="N10" i="7"/>
  <c r="L27" i="7"/>
  <c r="L29" i="7"/>
  <c r="O11" i="10"/>
  <c r="O21" i="10"/>
  <c r="M54" i="10"/>
  <c r="M47" i="10"/>
  <c r="M55" i="10"/>
  <c r="O10" i="7"/>
  <c r="N21" i="1"/>
  <c r="N39" i="1"/>
  <c r="N40" i="10"/>
  <c r="L40" i="1"/>
  <c r="L60" i="1"/>
  <c r="O60" i="1"/>
  <c r="O40" i="1"/>
  <c r="O42" i="8"/>
  <c r="O25" i="8"/>
  <c r="M40" i="10"/>
  <c r="M56" i="10"/>
  <c r="L25" i="8"/>
  <c r="L42" i="8"/>
  <c r="M40" i="1"/>
  <c r="M60" i="1"/>
  <c r="M25" i="8"/>
  <c r="N20" i="7"/>
  <c r="N30" i="7"/>
  <c r="O24" i="9"/>
  <c r="O36" i="9"/>
  <c r="N25" i="9"/>
  <c r="N36" i="9"/>
  <c r="N60" i="1"/>
  <c r="N40" i="1"/>
  <c r="O30" i="7"/>
  <c r="O20" i="7"/>
  <c r="O56" i="10"/>
  <c r="O40" i="10"/>
  <c r="M36" i="9"/>
  <c r="M25" i="9"/>
  <c r="N55" i="10"/>
  <c r="N56" i="10"/>
  <c r="L20" i="7"/>
  <c r="L30" i="7"/>
  <c r="L40" i="10"/>
  <c r="L56" i="10"/>
  <c r="O25" i="9"/>
</calcChain>
</file>

<file path=xl/sharedStrings.xml><?xml version="1.0" encoding="utf-8"?>
<sst xmlns="http://schemas.openxmlformats.org/spreadsheetml/2006/main" count="556" uniqueCount="337">
  <si>
    <t>Criteria</t>
  </si>
  <si>
    <t>Indicators</t>
  </si>
  <si>
    <t>Category 1 "Basic"</t>
  </si>
  <si>
    <t>Category 2 "Essential"</t>
  </si>
  <si>
    <t>Category 3 "Full"</t>
  </si>
  <si>
    <t>GOVERNANCE</t>
  </si>
  <si>
    <t>HUMAN RESOURCES</t>
  </si>
  <si>
    <t>Operate and maintain adequate national observing systems, suitable for basic hydro-meteorological purposes</t>
  </si>
  <si>
    <t>Develop and maintain data archives and conduct data management including QA/QC, using QMF principles</t>
  </si>
  <si>
    <t>Conduct data rescue</t>
  </si>
  <si>
    <t>Conduct some national or sub-national scale remote sensing (e.g. radar)</t>
  </si>
  <si>
    <t>Expand station network and variables measured based on need assessments and requirements</t>
  </si>
  <si>
    <t>Insure adherence to climate standards for observations (GCOS climate monitoring principles, (CCl) and instruments for measurement (CIMO, CBS, CCl)</t>
  </si>
  <si>
    <t>Adopt long- term strategy for managing observing network and its change</t>
  </si>
  <si>
    <t>Participate in funded research projects and field experiments</t>
  </si>
  <si>
    <t>Conduct weather forecasts and warnings (up to 7-10 days ahead)</t>
  </si>
  <si>
    <t>Disseminate climate outlooks provided by GPC, RCCs and RCOF</t>
  </si>
  <si>
    <t xml:space="preserve">Participate in national and international collaborative climate science and research initiatives. </t>
  </si>
  <si>
    <t>Generate sub-seasonal and seasonal forecast products using both empirical and dynamical approaches</t>
  </si>
  <si>
    <t>Conduct or participate in research and field experiments</t>
  </si>
  <si>
    <t>Downscale climate prediction and projection products</t>
  </si>
  <si>
    <t>Interpret annual to decadal climate prediction products</t>
  </si>
  <si>
    <t>Coordinate RCOFs and NCOFs and assist users in forecast interpretation</t>
  </si>
  <si>
    <t xml:space="preserve">Provide basic data services </t>
  </si>
  <si>
    <t xml:space="preserve">Conduct basic climate diagnostics and analysis </t>
  </si>
  <si>
    <t>Conduct climate watch programs and disseminate early warnings</t>
  </si>
  <si>
    <t>Improve services and products based on feedback from users</t>
  </si>
  <si>
    <t>Assist users with risk assessment, risk management and with advice on inputs to financial tools for risk transfer</t>
  </si>
  <si>
    <t>Provide climate information relevant to policy development and National Action Plans</t>
  </si>
  <si>
    <t>Interact with users in one or more sectors to identify their requirements for, and provide advice on, climate information and products for their application</t>
  </si>
  <si>
    <t>Assist users to interpret/use climate predictions and products</t>
  </si>
  <si>
    <t>Get feedback from users on the usefulness and effectiveness of the information and services provided.</t>
  </si>
  <si>
    <t>Participate in training, as required, for data management, QMF, data rescue, basic analysis (using, e.g., CDMS),</t>
  </si>
  <si>
    <t>Participate in training for climate services specialties, including for seasonal prediction, basic downscaling techniques, climate applications, advanced statistical procedures, etc</t>
  </si>
  <si>
    <t>Conduct, or provide expertise to, training of climate services and prediction specialists</t>
  </si>
  <si>
    <t>Conduct advanced statistical analysis (diagnostics; homogeneity testing and adjustment; regression, development of climate indices, etc.)</t>
  </si>
  <si>
    <t>Maintains electronic climate database</t>
  </si>
  <si>
    <t>Operates expanded surface and upper air climate and weather observation network</t>
  </si>
  <si>
    <t>Remote sensing activities for improved climate observation.</t>
  </si>
  <si>
    <t>NMHS have the capacity to repair and/or replace a AWS</t>
  </si>
  <si>
    <t>NMHS develops and manages regional and/or global specialized climate databases and archives</t>
  </si>
  <si>
    <t>Participated in at least two research projects/experiments in the last 5 years</t>
  </si>
  <si>
    <t>Contribute to the national early warning system</t>
  </si>
  <si>
    <t>The NMHS has strategic plan and  procedures for user engagement</t>
  </si>
  <si>
    <t>Provides website and API (Application Programming Interface) access to national observations and forecast information for use by any national interactive media outlet</t>
  </si>
  <si>
    <t>TECHNICAL</t>
  </si>
  <si>
    <t>[NMHS HQ has access to &gt; 10 Mbps internet capacity</t>
  </si>
  <si>
    <t xml:space="preserve">Have staff who specialize in applications for different sectors </t>
  </si>
  <si>
    <t>Uses basic quality control procedures and tools</t>
  </si>
  <si>
    <t>Uses advanced quality control procedures and tools</t>
  </si>
  <si>
    <t>Percentage of class 3 and above stations &gt;= 25% (check)</t>
  </si>
  <si>
    <t>Has performed basic station needs assessment for number of stations needed</t>
  </si>
  <si>
    <t>Has strategic plans for station expansion</t>
  </si>
  <si>
    <t>At least one staff member proficient in WMO/GOCS/WIS data standards and quality management</t>
  </si>
  <si>
    <t>Operates a system for reception, digital processing and display of satellite data</t>
  </si>
  <si>
    <t>Has incorporated remote sensing data to enhance station observations over the last 5 years</t>
  </si>
  <si>
    <t xml:space="preserve">All stations manned by trained observers </t>
  </si>
  <si>
    <t>Maintains electronic backup of data and backs up data at least every day[check]</t>
  </si>
  <si>
    <t>Percentage of stations class 3 and above &gt;= 75% (this may need further exploration)</t>
  </si>
  <si>
    <t>Percentage of  AWS &gt; 75% of all stations [check]</t>
  </si>
  <si>
    <t>There are  written procedures for station inspections and maintenance</t>
  </si>
  <si>
    <t>Operates advanced system for the reception, digital processing and display of satellite data</t>
  </si>
  <si>
    <t>Participated in at least 5 research projects/experiments in the last 5 years [check]</t>
  </si>
  <si>
    <t>Assesses and communicates uncertainties of seasonal forecasts</t>
  </si>
  <si>
    <t>Provides weather forecast for up to 10 days every day</t>
  </si>
  <si>
    <t>Produces ENSO, SST and intraseasonal variability products</t>
  </si>
  <si>
    <t>Provides downscaled climate prediction and projection products</t>
  </si>
  <si>
    <t>NMHS has clear policy/guidelines on provision of climate data and services to users</t>
  </si>
  <si>
    <t>Provides data free of charge to government ministries and education institutions</t>
  </si>
  <si>
    <t>Produces and disseminates early warning information and advisories</t>
  </si>
  <si>
    <t>Have dedicated website with climate products, forecasts, and advisories</t>
  </si>
  <si>
    <t>Produces advanced climate information products in different tabular and graphics formats</t>
  </si>
  <si>
    <t>Has interacted with users over the last two years</t>
  </si>
  <si>
    <t>Has conducted an assessment of user information requirements in different sectors in the last 3 years</t>
  </si>
  <si>
    <t>Documents user feedback in writing</t>
  </si>
  <si>
    <t>Has a written procedure for incorporating user feedback into the redesign of information products and services</t>
  </si>
  <si>
    <t xml:space="preserve"> Has produced tailored climate information products for national policy or National Action Plans in the last 5 years</t>
  </si>
  <si>
    <t>At least one person trained in QC procedures</t>
  </si>
  <si>
    <t>At least one person trained in climate database management</t>
  </si>
  <si>
    <t>Staff have access to software for computation and display of basic climate statistics</t>
  </si>
  <si>
    <t>Has staff with specializations in climate, seasonal prediction, agromet and hydromet</t>
  </si>
  <si>
    <t>Two staff members with training in climate services/user engagement</t>
  </si>
  <si>
    <t>Staff has access to software tools for weather and climate forecasting, including statistical and dynamical downscaling</t>
  </si>
  <si>
    <t>[NMHS has access to or maintains computing capacity for data collection, storage, transmission and research-oriented basic computer modeling efforts]</t>
  </si>
  <si>
    <t>[Percentage of staff with PhD &gt; =10%]</t>
  </si>
  <si>
    <t>Provide training for staff from other NMHS in the region in the last 5 years</t>
  </si>
  <si>
    <t>Operates a system for the passive reception and display of satellite data</t>
  </si>
  <si>
    <t>At least 75% of precipitation and temperature data rescued/digitized</t>
  </si>
  <si>
    <t>Operates expanded surface climate and weather observation network</t>
  </si>
  <si>
    <t>NMHS provides incentives for staff to participate in research</t>
  </si>
  <si>
    <t>NMHS staff listed as PI on research grant applications in the last 5 years</t>
  </si>
  <si>
    <t>Staff has access to online research literature sources</t>
  </si>
  <si>
    <t>Have website with some basic climate information products</t>
  </si>
  <si>
    <t xml:space="preserve">Has implemented or started the process for National Framework for Climate Services(NFCS) </t>
  </si>
  <si>
    <t>Conducts training of entry-level meteorological technicians [check]</t>
  </si>
  <si>
    <t>NMHS HQ has access to &gt; 1 Mbps internet capacity</t>
  </si>
  <si>
    <t>At least one staff member has training in engagement with users</t>
  </si>
  <si>
    <t>Has long-term  strategic plan for expanding the station network and observed climate variables</t>
  </si>
  <si>
    <t>NMHS staff listed as first author in research reports and publications in the last 5 years</t>
  </si>
  <si>
    <t>A3</t>
  </si>
  <si>
    <t>B8, B11</t>
  </si>
  <si>
    <t>B17</t>
  </si>
  <si>
    <t>B21</t>
  </si>
  <si>
    <t>C3</t>
  </si>
  <si>
    <t>C3, C4</t>
  </si>
  <si>
    <t>C3, C5</t>
  </si>
  <si>
    <t>C3, C9</t>
  </si>
  <si>
    <t>C10</t>
  </si>
  <si>
    <t>C11</t>
  </si>
  <si>
    <t>C12</t>
  </si>
  <si>
    <t>C13</t>
  </si>
  <si>
    <t>C3, C14, C16</t>
  </si>
  <si>
    <t>D5</t>
  </si>
  <si>
    <t>E3, E4</t>
  </si>
  <si>
    <t>E5, E6</t>
  </si>
  <si>
    <t>F3</t>
  </si>
  <si>
    <t>F3, F4</t>
  </si>
  <si>
    <t>F5</t>
  </si>
  <si>
    <t>Provides weather forecast for up to 3 days at least twice a week</t>
  </si>
  <si>
    <t>G23</t>
  </si>
  <si>
    <t>I5, I6</t>
  </si>
  <si>
    <t>I7</t>
  </si>
  <si>
    <t>I10</t>
  </si>
  <si>
    <t>I12</t>
  </si>
  <si>
    <t>I16</t>
  </si>
  <si>
    <t>I21</t>
  </si>
  <si>
    <t>I23</t>
  </si>
  <si>
    <t>J3, J4</t>
  </si>
  <si>
    <t>J5</t>
  </si>
  <si>
    <t>J6</t>
  </si>
  <si>
    <t>J7</t>
  </si>
  <si>
    <t>J8</t>
  </si>
  <si>
    <t>J9</t>
  </si>
  <si>
    <t>Questions in the survey</t>
  </si>
  <si>
    <t>H3, H5</t>
  </si>
  <si>
    <t>H3, I9 (max 2pts before scaling)</t>
  </si>
  <si>
    <t>H4  (max 2pts before scaling)</t>
  </si>
  <si>
    <t>H9</t>
  </si>
  <si>
    <t>E18</t>
  </si>
  <si>
    <t>A8</t>
  </si>
  <si>
    <t>I17, I20  (max 2pts before scaling)</t>
  </si>
  <si>
    <t>I3</t>
  </si>
  <si>
    <t>I8</t>
  </si>
  <si>
    <t>B19, B20</t>
  </si>
  <si>
    <t>B16</t>
  </si>
  <si>
    <t>K6, K10, K16, A14</t>
  </si>
  <si>
    <t>B5</t>
  </si>
  <si>
    <t>B5, B13</t>
  </si>
  <si>
    <t>B11, B21</t>
  </si>
  <si>
    <t>G10, G22</t>
  </si>
  <si>
    <t>D4, D6, D7, D8, D9, D10</t>
  </si>
  <si>
    <t>D3</t>
  </si>
  <si>
    <t>B18</t>
  </si>
  <si>
    <t>G7, G8, H6</t>
  </si>
  <si>
    <t>G14, H8</t>
  </si>
  <si>
    <t>G7, H6</t>
  </si>
  <si>
    <t>G15</t>
  </si>
  <si>
    <t>E9, E10</t>
  </si>
  <si>
    <t>E12</t>
  </si>
  <si>
    <t>E13, E14, E15, E16</t>
  </si>
  <si>
    <t>C20</t>
  </si>
  <si>
    <t>E17</t>
  </si>
  <si>
    <t>C3, C14, C17</t>
  </si>
  <si>
    <t>&gt;= 20% increase in number of stations over the last 10 years (check)</t>
  </si>
  <si>
    <t>Rank</t>
  </si>
  <si>
    <t>Weight</t>
  </si>
  <si>
    <t>NMHS  has access to &gt; 1 Mbps internet capacity</t>
  </si>
  <si>
    <t>[NMHS  has access to &gt; 100 Mbps internet]</t>
  </si>
  <si>
    <t>[NMHS  has access to &gt; 10 Mbps internet capacity</t>
  </si>
  <si>
    <t>B30</t>
  </si>
  <si>
    <t>Collects and archives station metadata</t>
  </si>
  <si>
    <t>E7</t>
  </si>
  <si>
    <t>Collects  station metadata</t>
  </si>
  <si>
    <t>G9, G11</t>
  </si>
  <si>
    <t xml:space="preserve">Disseminates seasonal outlooks of rainfall and temperature probabilities  each season </t>
  </si>
  <si>
    <t>Produces basic climate statistics for the major climate variables</t>
  </si>
  <si>
    <t>H5</t>
  </si>
  <si>
    <t>H12</t>
  </si>
  <si>
    <t>H20</t>
  </si>
  <si>
    <t>Produces and disseminates seasonal  outlooks of rainfall ( probability, onset, cessation) and temperature (probability and freqency) each month</t>
  </si>
  <si>
    <t xml:space="preserve">Produces and disseminates seasonal  outlooks of rainfall ( probability, onset, cessation) and temperature (probability) each season </t>
  </si>
  <si>
    <t>G9, G11, H7 (out of 5)</t>
  </si>
  <si>
    <t>G12, H16 (out of 3)</t>
  </si>
  <si>
    <t>Has signed MOU's with 5 sectors</t>
  </si>
  <si>
    <t>Has signed MOU's with  3 sectors</t>
  </si>
  <si>
    <t>NMHS has mechanisms in place to co-produce climate information products with 3 sectors</t>
  </si>
  <si>
    <t>NMHS has mechanisms in place to co-produce climate information products with  5 sectors</t>
  </si>
  <si>
    <t>A6 (out of 3)</t>
  </si>
  <si>
    <t>A9 to A12</t>
  </si>
  <si>
    <t>C16</t>
  </si>
  <si>
    <t>All of AWS inspected at least once a year</t>
  </si>
  <si>
    <t xml:space="preserve">Operates (set of) radars with area coverage &gt;=90% &amp;  uptime &gt;=90%  </t>
  </si>
  <si>
    <t xml:space="preserve">Operates (set of) radars with area coverage &gt;=50% &amp;  uptime &gt;=75%  </t>
  </si>
  <si>
    <t>G6</t>
  </si>
  <si>
    <t>G9, G11, H7 (out of 5)/2</t>
  </si>
  <si>
    <t xml:space="preserve">Run climate models </t>
  </si>
  <si>
    <t xml:space="preserve">Evaluates and communicates the performance of forecasts </t>
  </si>
  <si>
    <t>Disseminate climate products (i.e. those based on data; regional and national climate monitoring products if available; seasonal outlooks provided by RCOFs and Regional Climate Centers</t>
  </si>
  <si>
    <t>NMHS has mechanisms in place to co-produce climate information products with at least one sector</t>
  </si>
  <si>
    <t>Uses mobile platforms (such as mobile phones) to communicate with users</t>
  </si>
  <si>
    <t>The NMHS is at least a semi-independent body under a ministry</t>
  </si>
  <si>
    <t>A4</t>
  </si>
  <si>
    <t>The NMHS is at least an independent body under a ministry</t>
  </si>
  <si>
    <t>Maintain formalized and internationally compliant institution</t>
  </si>
  <si>
    <t>Maintains electronic backup of data and backs up data at least every  week</t>
  </si>
  <si>
    <t xml:space="preserve">Percentage of stations class 3 and above &gt;= 50% </t>
  </si>
  <si>
    <t>Percentage of  AWS &gt; 25% of all stations</t>
  </si>
  <si>
    <t>Has website with some basic climate information products</t>
  </si>
  <si>
    <t>G22(out of 20 points)</t>
  </si>
  <si>
    <t>I19 ( #traings div by 50 (max for Mali))</t>
  </si>
  <si>
    <t xml:space="preserve">G24, H13, H14 </t>
  </si>
  <si>
    <t>Maintains corruption safeguards including independent auditing of appropriation, procurement and expenditure policies</t>
  </si>
  <si>
    <t xml:space="preserve">Conducts training of entry and mid-level meteorological technicians </t>
  </si>
  <si>
    <t>Performs national weather and climate research</t>
  </si>
  <si>
    <t xml:space="preserve">At least 75%  of all stations manned by trained observers </t>
  </si>
  <si>
    <t>Maintains electronic backup of data and backed up data at least every month over the past year</t>
  </si>
  <si>
    <t>At least 50% of stations that are Class 3 and above inspected over the past year [WMO 544]</t>
  </si>
  <si>
    <t xml:space="preserve">At  least 90%  of all stations manned by trained observers </t>
  </si>
  <si>
    <t>At least 75% of stations that are Class 3 and above inspected over the last year [WMO 544]</t>
  </si>
  <si>
    <t>All stations that are Class 3 and above inspected over the last year [WMO 544]</t>
  </si>
  <si>
    <t>Produces and  disseminate monthly rainfall and temperature forecasts</t>
  </si>
  <si>
    <t>Uses dynamical approaches to generate sub-seasonal and seasonal forecast products</t>
  </si>
  <si>
    <t>Has signed MOU's with  at least one sector</t>
  </si>
  <si>
    <t>There is legislation (law, decree or other legislative measure) that frames the mandate of the NMHS</t>
  </si>
  <si>
    <t>Participates in national climate related policies and plans</t>
  </si>
  <si>
    <t>The  management believes that the NMHS has sufficient resources (2 out of 4)</t>
  </si>
  <si>
    <t>At least one person has at least 1 year of education in management</t>
  </si>
  <si>
    <t>The  management believes that the NMHS has sufficient resources(3 out of 4)</t>
  </si>
  <si>
    <t>At least one person has at least 2 years of education in management</t>
  </si>
  <si>
    <t>B32</t>
  </si>
  <si>
    <t>The  management believes that the NMHS has sufficient resources(4 out of 4)</t>
  </si>
  <si>
    <t>At least 3 persons have at least 3 years of education in management</t>
  </si>
  <si>
    <t xml:space="preserve">At least 50%  of stations that are above Class 3  reported to NMHS headquarters every day over the last year </t>
  </si>
  <si>
    <t>Coverage of upper air observation stations:at least one  station every 100 km[Avg Req WMO,488]</t>
  </si>
  <si>
    <t>Coverage of upper air observation stations:at least one  station every 50 km[Opt Req WMO,488]</t>
  </si>
  <si>
    <t xml:space="preserve">At least 75%  of stations that are above Class 3  reported to NMHS headquarters every day over the last year </t>
  </si>
  <si>
    <t xml:space="preserve">All stations that are above Class 3  reported to NMHS headquarters every day over the last year </t>
  </si>
  <si>
    <t>NMHS perform homogenization of climate data</t>
  </si>
  <si>
    <t>E11</t>
  </si>
  <si>
    <t>Has website with some advanced climate information products</t>
  </si>
  <si>
    <t>B3, D3</t>
  </si>
  <si>
    <t>NMHS has at least one hi-performance computer</t>
  </si>
  <si>
    <t>NMHS has at least three hi-performance computers</t>
  </si>
  <si>
    <t xml:space="preserve">Two or more staff with specialization in NWP </t>
  </si>
  <si>
    <t>NMHS  has access to &gt; 100 Mbps internet</t>
  </si>
  <si>
    <t>NMHS has climate controlled computer center with backup power and power protection</t>
  </si>
  <si>
    <t>Have formal written partnership and data sharing policies</t>
  </si>
  <si>
    <t>E18(0.65), G20, G21</t>
  </si>
  <si>
    <t>Percentage of staff with  PhD &gt;=5 %</t>
  </si>
  <si>
    <t>H15, H16  (max 4pts before scaling) + E18(0.33)</t>
  </si>
  <si>
    <t xml:space="preserve">Interacts with users, to meet requests (for weather forecasts and information and for basic climatology questions) </t>
  </si>
  <si>
    <t>G23(10 pts)+E18(0.25)</t>
  </si>
  <si>
    <t>H15,E18, out of 6</t>
  </si>
  <si>
    <t>NMHS web page provides  specialized (tailored) climate analysis, prediction and monitoring products, on seasonal to climate change time scale for major sectors</t>
  </si>
  <si>
    <t>H15, H16  (max 2pts before scaling) + E18(1)</t>
  </si>
  <si>
    <t>NMHS web page provides  specialized (tailored) climate information products for the agriculture, water, health, and energy sectors</t>
  </si>
  <si>
    <t>H15, E18, out of 4</t>
  </si>
  <si>
    <t>G23(10 pts)+E18(0.5)</t>
  </si>
  <si>
    <t>H15, H16, + E18(0.5)</t>
  </si>
  <si>
    <t>H15, E18(0.25)</t>
  </si>
  <si>
    <t>Coverage of upper air observation stations:at least one  station every 500 km [Min Req WMO,488]</t>
  </si>
  <si>
    <t>Coverage of surface stations:  at least one station every every 8 km[estimate based on  WMO OSCAR  req RR Agr]</t>
  </si>
  <si>
    <t>All NMHS staff have access to PC or laptop computer connected to the internet</t>
  </si>
  <si>
    <t>G9, G11 (out of 5)/2</t>
  </si>
  <si>
    <t>Organizes at least one NCOF per year</t>
  </si>
  <si>
    <t>Produces seasonal  outlooks of rainfall ( probability, onset, cessation) and temperature (level and probability) each month</t>
  </si>
  <si>
    <t>NMHS has conducted surveys that ask government departments and ministries about availability, interpretation and usefulness of its forecasts and other information products in the last 2 years</t>
  </si>
  <si>
    <t>NMHS posts advisories tailored to specific users' needs on its website</t>
  </si>
  <si>
    <t>H16</t>
  </si>
  <si>
    <t>I13</t>
  </si>
  <si>
    <t>At least one person trained in data rescue</t>
  </si>
  <si>
    <t>At least 25% of meteorological technicians at senior level and above have MSc or PhD degrees in meteorology</t>
  </si>
  <si>
    <t>B5, B11</t>
  </si>
  <si>
    <t>At least 50% of meteorological technicians at senior level and above have MSc or PhD degrees in meteorology</t>
  </si>
  <si>
    <t>At least 65% of meteorological technicians at senior level and above have MSc or PhD degrees in meteorology</t>
  </si>
  <si>
    <t>WTD AVG</t>
  </si>
  <si>
    <t>WTD CUM</t>
  </si>
  <si>
    <t>Instructions</t>
  </si>
  <si>
    <t>Introduction</t>
  </si>
  <si>
    <t>Metrics</t>
  </si>
  <si>
    <t>Country 1</t>
  </si>
  <si>
    <t>Country 2</t>
  </si>
  <si>
    <t>Country 3</t>
  </si>
  <si>
    <t>Country 4</t>
  </si>
  <si>
    <t>3.1 GFCS Pillar 1: Observation and Monitoring</t>
  </si>
  <si>
    <t>3.2 GFCS Pillar 2: Research, Modeling and Predictions</t>
  </si>
  <si>
    <t>3.3 GFCS Pillar 3: Climate Information System</t>
  </si>
  <si>
    <t>3.4 GFCS Pillar 4: User Interface Platform</t>
  </si>
  <si>
    <t>3.5 GFCS Pillar 5: Capacity Development</t>
  </si>
  <si>
    <t>ENTER RAW SCORES BELOW</t>
  </si>
  <si>
    <t>WEIGHTED SCORES (CALCULATES AUTOMATICALLY)</t>
  </si>
  <si>
    <t>CATEGORY 1 FINAL SCORE</t>
  </si>
  <si>
    <t>CATEGORY 2 FINAL SCORE</t>
  </si>
  <si>
    <t>CATEGORY 3 FINAL SCORE</t>
  </si>
  <si>
    <r>
      <t>Has protocol for types of training that different staff are required to complete and how frequently</t>
    </r>
    <r>
      <rPr>
        <sz val="12"/>
        <color rgb="FFFF0000"/>
        <rFont val="Calibri"/>
        <family val="2"/>
      </rPr>
      <t xml:space="preserve"> </t>
    </r>
  </si>
  <si>
    <t>Produced tailored climate information products in response to user requests in the last 2 years</t>
  </si>
  <si>
    <t>Has conducted training that explains to users how to access and/or use climate information products in the last 2 years</t>
  </si>
  <si>
    <r>
      <t xml:space="preserve">Has produced new products or refinements to products in response to user requests </t>
    </r>
    <r>
      <rPr>
        <sz val="12"/>
        <rFont val="Calibri"/>
        <family val="2"/>
      </rPr>
      <t>over the last 2 years</t>
    </r>
  </si>
  <si>
    <t>Develop and/or provide, in a multi-disciplinary context, specialized (tailored) climate analysis, prediction and monitoring products, on seasonal to climate change time scale to meet the needs of major sectors</t>
  </si>
  <si>
    <r>
      <t xml:space="preserve">Has issued analyses and interpretation of climate statements or products for the general public or specific  </t>
    </r>
    <r>
      <rPr>
        <sz val="12"/>
        <rFont val="Calibri"/>
        <family val="2"/>
      </rPr>
      <t>user in the last two years</t>
    </r>
  </si>
  <si>
    <r>
      <t xml:space="preserve"> Has produced tailored products for national policy or National Action Plans</t>
    </r>
    <r>
      <rPr>
        <sz val="12"/>
        <rFont val="Calibri"/>
        <family val="2"/>
      </rPr>
      <t xml:space="preserve"> in the last 5 years</t>
    </r>
    <r>
      <rPr>
        <sz val="12"/>
        <color rgb="FF00000A"/>
        <rFont val="Calibri"/>
        <family val="2"/>
      </rPr>
      <t xml:space="preserve"> </t>
    </r>
  </si>
  <si>
    <r>
      <t>Has lead a collaborative research project on weather or climate prediction</t>
    </r>
    <r>
      <rPr>
        <sz val="12"/>
        <rFont val="Calibri"/>
        <family val="2"/>
      </rPr>
      <t xml:space="preserve"> in the last 5 years</t>
    </r>
  </si>
  <si>
    <r>
      <t xml:space="preserve">Coverage of </t>
    </r>
    <r>
      <rPr>
        <sz val="12"/>
        <color theme="1"/>
        <rFont val="Calibri"/>
        <family val="2"/>
      </rPr>
      <t>surface st</t>
    </r>
    <r>
      <rPr>
        <sz val="12"/>
        <color rgb="FF00000A"/>
        <rFont val="Calibri"/>
        <family val="2"/>
      </rPr>
      <t>ations:  at least one station every 50 km [WMO OSCAR min req RR Agr]</t>
    </r>
  </si>
  <si>
    <r>
      <t>Conducted data rescue</t>
    </r>
    <r>
      <rPr>
        <sz val="12"/>
        <rFont val="Calibri"/>
        <family val="2"/>
      </rPr>
      <t xml:space="preserve"> over the last 5 years</t>
    </r>
  </si>
  <si>
    <r>
      <t xml:space="preserve">Coverage of </t>
    </r>
    <r>
      <rPr>
        <sz val="12"/>
        <color theme="1"/>
        <rFont val="Calibri"/>
        <family val="2"/>
      </rPr>
      <t>surface st</t>
    </r>
    <r>
      <rPr>
        <sz val="12"/>
        <color rgb="FF00000A"/>
        <rFont val="Calibri"/>
        <family val="2"/>
      </rPr>
      <t>ations:  at least one station every 20 km[WMO OSCAR min req RR Agr]</t>
    </r>
  </si>
  <si>
    <t>Number of climate reference stations &gt;= 10% total stations (check)</t>
  </si>
  <si>
    <t>Performs  needs assessment to determine the density and type of stations needed for different applications</t>
  </si>
  <si>
    <t>1. Introduction</t>
  </si>
  <si>
    <t>2. Instructions</t>
  </si>
  <si>
    <t>4. Questionnaire</t>
  </si>
  <si>
    <t>Overview</t>
  </si>
  <si>
    <t>Background</t>
  </si>
  <si>
    <t>The evaluation framework</t>
  </si>
  <si>
    <t>Questionnaire</t>
  </si>
  <si>
    <t>Ranks and Weights</t>
  </si>
  <si>
    <t>A rank is then assigned to each metric, which signifies the importance of that metric in order from greatest importance, 1, to least importance, 4.  The ranking takes into account two criteria. The first is the importance of the role that the resource measured by the metric plays in enabling the NMS to satisfy a given criterion, as determined by the expert opinion of the meteorologist on the study team.  The second is the team’s expert opinion regarding the quality of the data that underlies the metric. We also report what the rank would be in the absence of concerns about data quality. Each metric receives a weight, which is the inverse of the rank.</t>
  </si>
  <si>
    <t>Scoring and Thresholds</t>
  </si>
  <si>
    <t>National Meteorological Service Baseline Assessment Tool: Assessing Capacity to Provide Effective and Sustainable Climate Information Services</t>
  </si>
  <si>
    <t>Questionnaire for Assessing the Capacity of National Meterological Services to Provide Climate Information Services</t>
  </si>
  <si>
    <t>The questionnaire is divided into 11 sections, which address different functions of the NMHS. Each section is designed to stand alone as a separate questionnaire, and each can be given to the person(s) who has the necessary expertise to answer the questions. We kindly request that any person who does not have the information needed to answer any of the questions pass the question along to someone who can provide the information.
The 11 sections are: Governance, NMHS staff capacity, Observing stations, Computing infrastructure, Data, Remote sensing, Climate services, Communication of data and information products, Interaction with users, Research, Financial questions.</t>
  </si>
  <si>
    <t xml:space="preserve">The full questionnaire can be downloaded here: </t>
  </si>
  <si>
    <t>Data for the metrics is collected through a questionnaire administered to the NMS. The questionnaire consists of eleven sections: Governance, NMS staff capacity, Observing stations, Computing infrastructure, Data, Remote sensing, Climate services, Communication of data and information products, Interaction with users, Research, and Financial questions. Each section is designed as a stand-alone questionnaire. The different sections can be given to different NMS staff in order to ensure that the respondents have the expertise needed to respond to the questions in the given section.  The questionnaire can be implemented in person, or via online survey (with in person follow-up as needed). More information on the questionnaire is provided in Tab  4.  The full questionnaire can be downloaded at https://iri.columbia.edu/~acurtis/iLearn/NMSQuestionnaire.docx</t>
  </si>
  <si>
    <t>https://iri.columbia.edu/~acurtis/iLearn/NMSQuestionnaire.docx</t>
  </si>
  <si>
    <t>While investments in climate information services (CIS) are on the rise, the guidance and delivery of CIS in Sub-Saharan Africa is significantly underfunded. To advance understanding of how to bridge the funding and investment gap for National Meteorological Services (NMHS), the USAID-funded project entitled “Assessing Sustainability &amp; Effectiveness of Climate Information Services in Africa” has developed quantitative baseline metrics as one of its outputs. This is a research initiative and involves experts from the Global Framework for Climate Services (GFCS), the International Research Institute for Climate and Society (IRI) at Columbia University, Climate System Analysis Group, AGRHYMET Regional Centre, and Winrock International. The methodology for building the baseline metrics employs five functional components of GFCS and WMO’s Categories for NMHS. Essentially, the metrics are designed to evaluate how ready NMHS in Africa and beyond are today to implement each of the five pillars of the GFCS. The metrics have been informed by and build on existing WMO instruments such as the questions outlined in the recently issued Country Profile Database (CPDB) and the Checklist. However, the metrics are different from these instruments because they aim to be quantitative and objective rather than serve as a self-assessment. 
The attached questionnaire is part of this effort and we would like to kindly request your support in undertaking the baseline assessment within your service. We are excited at the opportunity to better assess your needs in meeting user demand for climate services, and your needs and priorities in mainstreaming investment and services. 
Thank you very much in advance for providing the information requested in this questionnaire. The data will help to develop a process for ongoing future data collection needed to help grow the capacity of climate information services.</t>
  </si>
  <si>
    <r>
      <t xml:space="preserve">The USAID has funded “Assessing Sustainability and Effectiveness of Climate Information Services (CIS) in Africa Sustainable CIS project” (Sustainable CIS project) to conduct research to better understand how to design and implement sustainable CIS models within and alongside NMS. The project is led by Winrock International and has four partners: the International Research Institute for Climate and Society (IRI), the Climate System Analysis Group (CSAG), the AGRHYMET Regional Center, and the Global Framework for Climate Services (GFCS). The overall project objective is to develop models and options for the sustainable delivery of CIS in Sub-Saharan Africa (SSA), and to consolidate and extend knowledge on existing CIS in SSA. 
 As described in the report, </t>
    </r>
    <r>
      <rPr>
        <i/>
        <sz val="12"/>
        <color theme="1"/>
        <rFont val="Calibri"/>
        <family val="2"/>
        <scheme val="minor"/>
      </rPr>
      <t>Development of Metrics to Assess National Meteorological Services in Africa</t>
    </r>
    <r>
      <rPr>
        <sz val="12"/>
        <color theme="1"/>
        <rFont val="Calibri"/>
        <family val="2"/>
        <scheme val="minor"/>
      </rPr>
      <t>(in preparation), the project developeddeveloped a new evaluation framework that makes use of the Global Framework for Climate Services (GFCS) and three of the four categories of NMS capacity developed by the World Meteorological Organization (WMO) for assessing the capacities of NMS to implement effective climate services.  The report also describes the use of the framework developed to conduct a baseline assessment of current capacity and capacity gaps in the seven African NMS: Senegal, Ethiopia, Rwanda, Malawi, Niger, Cote d’Ivoire and Mali. The assessment has produced specific recommendations for each NMS for investment in capacities that the NMS may wish to consider.</t>
    </r>
  </si>
  <si>
    <t xml:space="preserve">1. As described in the report, a unique evaluation framework was developed by combining two different frameworks that the WMO developed to guide the NMS enterprise: the five pillars of the GFCS and WMO’s categories of NMS. The GFCS defines a system for climate information services delivery  that consists of five pillars, which identify the essential functions of the NMS: i. Observations and Monitoring; ii. Research, Modeling and Prediction; iii. Climate Service Information System; iv. User Interface Platform; and, v. Capacity Development. WMO’s NMS Categories specify criteria that a NMS has to satisfy in order to be placed within one of three different categories:  1. Basic Climate Services; 2. Essential Climate Services; and 3. Full Climate Services (Category 4, Advanced Climate Services not included in the current framework). 
The study elaborates how NMS can achieve the functions under each of the GFCS pillars by specifying which of the criteria that determine classification of NMS into categories belong under which of the five pillars.  The criteria define the objectives that NMS should achieve to be classified within each category under each pillar, thereby defining what NMS need to do in order to perform the functions defined by each pillar. The criteria provide more specific guidance for assessing capacity within the five pillars than do the broad objectives that WMO states for each pillar.  The approach identifies specific strengths and weaknesses of each NMS, and henceareas which require more investment, and the potential impacts of these investments.  
2. The study develops quantitative metrics that measure how well the NMS meet each of the criteria and are general enough to be applied to evaluating progress towards development of Climate Services in any NMS in Africa. The metrics are a product of a literature review and expert judgment. They may evolve as additional evidence leads to a revision of the framework. 
3. The proposed framework offers an objective approach that relies entirely on metrics that can be verified based on the NMS websites and/or documents. Past assessments rely primarily on questions that elicit a subjective self-assessment from the staff of the NMS that is being evaluated. A second benefit of the objective metrics is that they can be measured at different points in time, providing reliable evidence on the evolution of capacities over time.
The framework proposed in this study adopts the criteria that WMO has established for each of the four categories of NMS as the specific objectives that the NMS are striving toward within the broader objectives of the 5 pillars of the GFCS framework. The five pillars and the categories command the broadest consensus currently. However, different NMS operate in widely differing contexts, including environmental conditions, institutions, national priorities, and socio-economic needs. Some NMS may find the criteria in the framework in this study to be appropriate, while for others working toward a modified set of objectives may be more effective. </t>
  </si>
  <si>
    <t xml:space="preserve">Data collected through the questionnaire are input into the metrics tables for each of the 5 GFCS pillars (Tab 3.1 – 3.5).  See Tab 3.3 CIS Metrics for an example of a completed table. The sample raw scores should be cleared from the table before use.
The value of each metric derives from answers to one or more survey questions. The relevant question numbers are listed in the column next to the metrics in Tabs 3.1-3.5.  There are three types of metrics, two of which take binary values. 
Type 1: Any metric that is based on one question that has a yes or no answer takes the value 1 if the answer was yes and 0 otherwise. For example, the metric “Collects station metadata” for Category 1 of the Observation and Monitoring pillar is based on a question that asks whether the NMS collects metadata. The metric takes the value 1 if the answer is yes, and 0 otherwise. 
Type 2: Some metrics take the value 1 if a number satisfies a certain threshold. For example, the first metric in Category 1 of the Observation and Monitoring pillar, “At least 75% of all stations are manned by trained observers,” takes the value 1 if the condition is satisfied. The calculation of the percentage of stations manned by trained observers requires responses to several questions. The thresholds were defined through a combination of literature review and the expert opinion of the meteorologist on the team.
Type 3: Some metrics are based on multiple choice questions and/or several yes/no or multiple-choice questions. These metrics take values between 0 and 1. The value denotes how many of the conditions contained in the relevant questions are satisfied for the given NMS. For example, the metric “Maintains electronic backup of data and backed up data at least every month over the past year” in Category 1 of the Observation and Monitoring pillar is based on two yes/no questions and has 2 conditions: that the NMS maintain electronic backup of data, and that it backed up data at least every month over the past year. The metric takes the value 0 if neither condition is satisfied, 0.5 if one of the conditions is satisfied, and 1 if both conditions are satisfied. 
Some of the Type 3 metrics are more complicated.  For example, metric “Produces and disseminates seasonal outlooks of rainfall (probability, onset, cessation) and temperature (probability) each season” in Category 2 of Research and Predictions pillar contains 5 categories: whether the NMS produces each of the 4 listed outlooks and whether it disseminates seasonal outlooks. The question whether the NMS disseminates seasonal outlooks does not differentiate between different types of outlooks. The value of the metric is the number of conditions that the NMS satisfies divided by 5.
</t>
  </si>
  <si>
    <t>Contact Information</t>
  </si>
  <si>
    <t>Tufa Dinku, Research Scientist, International Research Institute for Climate and Society (IRI), tufa@iri.columbia.edu</t>
  </si>
  <si>
    <t>The weighted metrics results are then used to assign a score to each NMS for each category in each pillar, which determines whether the NMS satisfies the criteria for the given category in the given pillar. The raw score is the weighted average of values of the metrics in that category. The final scores for categories 2 and 3 take into account the NMS’s raw score in the lower category(ies). Without this weighting, in principle it is possible, for example, for a NMS to fail to fulfill conditions for category 1 but to meet the conditions for category 2. We designate NMS that receive a weighted score between 80 and 100 as fully meeting the criteria for the given category in the given pillar (colored green). NMS that receive weighted scores between 71 and 79 partially fulfill the criteria for a given category (colored yellow). A weighted score below 71 indicates that the NMS does not meet the criteria for the category (colored red).  The color of the final scores will automatically update accordingly.</t>
  </si>
  <si>
    <t>DISCLAIMER</t>
  </si>
  <si>
    <r>
      <t>The authors’ views expressed in this publication do not necessarily reflect the views of the United States Agency for International Development or the United States Government</t>
    </r>
    <r>
      <rPr>
        <sz val="12"/>
        <color theme="1"/>
        <rFont val="Arial"/>
        <family val="2"/>
      </rPr>
      <t>.</t>
    </r>
  </si>
  <si>
    <t xml:space="preserve">September 2018 </t>
  </si>
  <si>
    <r>
      <t xml:space="preserve">USAID Contract No: </t>
    </r>
    <r>
      <rPr>
        <sz val="12"/>
        <color rgb="FF000000"/>
        <rFont val="Arial"/>
        <family val="2"/>
      </rPr>
      <t>AID-OAAA-A-16-0056</t>
    </r>
  </si>
  <si>
    <t xml:space="preserve">This evaluation tool provides a framework for assessing the capacity of National Meteorological Services to provide climate information services.  The tool includes the complete questionnaire, metrics, and scoring criteria needed to replicate this assessment for other NMS in Africa and beyond. This version of the tool will go through futher independent review by the WMO. Any updated versions will be available at https://www.wmo.int/gfcs/ </t>
  </si>
  <si>
    <t>Authors: Tufa Dinku, Jeremy Usher, Malgosia Madajewicz, Ashley Curtis, Steve Connor, Robert O’Sullivan, Cathy Phiri, Anna Steynor, Mark Tadross, Seydou Traore, Damien Hauswirth, Kate Kloppers, Chris Lennard, Erica Allis, Issaka Lona, Seydou Tinni, Agali Alhassane</t>
  </si>
  <si>
    <r>
      <t xml:space="preserve">Suggested Citation: Dinku T., et al. (2018), </t>
    </r>
    <r>
      <rPr>
        <i/>
        <sz val="12"/>
        <color rgb="FF000000"/>
        <rFont val="Arial"/>
        <family val="2"/>
      </rPr>
      <t>National Meteorological Service Baseline Assessment Tool: Assessing Capacity to Provide Effective and Sustainable Climate Information Services</t>
    </r>
    <r>
      <rPr>
        <sz val="12"/>
        <color rgb="FF000000"/>
        <rFont val="Arial"/>
        <family val="2"/>
      </rPr>
      <t>, USAID-supported Assessing Sustainability and Effectiveness of Climate Information Services in Africa project. Washington, DC, USA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</si>
</sst>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7" x14ac:knownFonts="1">
    <font>
      <sz val="12"/>
      <color theme="1"/>
      <name val="Calibri"/>
      <family val="2"/>
      <scheme val="minor"/>
    </font>
    <font>
      <sz val="12"/>
      <color theme="1"/>
      <name val="Calibri"/>
      <family val="2"/>
      <charset val="204"/>
      <scheme val="minor"/>
    </font>
    <font>
      <sz val="16"/>
      <color theme="1"/>
      <name val="Calibri"/>
      <family val="2"/>
      <scheme val="minor"/>
    </font>
    <font>
      <sz val="20"/>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1"/>
      <color theme="1"/>
      <name val="Calibri"/>
      <family val="2"/>
      <scheme val="minor"/>
    </font>
    <font>
      <sz val="8"/>
      <name val="Calibri"/>
      <family val="2"/>
      <scheme val="minor"/>
    </font>
    <font>
      <b/>
      <sz val="12"/>
      <color theme="1"/>
      <name val="Calibri"/>
      <family val="2"/>
      <scheme val="minor"/>
    </font>
    <font>
      <b/>
      <sz val="12"/>
      <color rgb="FF000000"/>
      <name val="Calibri"/>
      <family val="2"/>
      <scheme val="minor"/>
    </font>
    <font>
      <sz val="16"/>
      <color rgb="FF000000"/>
      <name val="Calibri"/>
      <family val="2"/>
      <scheme val="minor"/>
    </font>
    <font>
      <sz val="12"/>
      <color theme="1"/>
      <name val="Calibri"/>
      <family val="2"/>
    </font>
    <font>
      <b/>
      <sz val="12"/>
      <color theme="1"/>
      <name val="Calibri"/>
      <family val="2"/>
    </font>
    <font>
      <sz val="16"/>
      <color theme="1"/>
      <name val="Calibri"/>
      <family val="2"/>
    </font>
    <font>
      <sz val="12"/>
      <color rgb="FF00000A"/>
      <name val="Calibri"/>
      <family val="2"/>
    </font>
    <font>
      <sz val="12"/>
      <color rgb="FFFF0000"/>
      <name val="Calibri"/>
      <family val="2"/>
    </font>
    <font>
      <sz val="12"/>
      <color rgb="FF000000"/>
      <name val="Calibri"/>
      <family val="2"/>
    </font>
    <font>
      <b/>
      <sz val="12"/>
      <color rgb="FFC00000"/>
      <name val="Calibri"/>
      <family val="2"/>
    </font>
    <font>
      <sz val="12"/>
      <name val="Calibri"/>
      <family val="2"/>
    </font>
    <font>
      <b/>
      <sz val="12"/>
      <color rgb="FFFF0000"/>
      <name val="Calibri"/>
      <family val="2"/>
    </font>
    <font>
      <sz val="12"/>
      <color rgb="FFC00000"/>
      <name val="Calibri"/>
      <family val="2"/>
    </font>
    <font>
      <b/>
      <sz val="12"/>
      <color rgb="FF000000"/>
      <name val="Calibri"/>
      <family val="2"/>
    </font>
    <font>
      <b/>
      <sz val="12"/>
      <color rgb="FFFC5F00"/>
      <name val="Calibri"/>
      <family val="2"/>
    </font>
    <font>
      <sz val="12"/>
      <color rgb="FF0D7F3A"/>
      <name val="Calibri"/>
      <family val="2"/>
    </font>
    <font>
      <sz val="20"/>
      <color theme="1"/>
      <name val="Calibri"/>
      <family val="2"/>
    </font>
    <font>
      <sz val="20"/>
      <color rgb="FF000000"/>
      <name val="Calibri"/>
      <family val="2"/>
      <scheme val="minor"/>
    </font>
    <font>
      <b/>
      <sz val="13"/>
      <color rgb="FF4F81BD"/>
      <name val="Calibri"/>
      <family val="2"/>
      <scheme val="minor"/>
    </font>
    <font>
      <b/>
      <sz val="20"/>
      <color rgb="FF005293"/>
      <name val="Arial"/>
      <family val="2"/>
    </font>
    <font>
      <i/>
      <sz val="12"/>
      <color theme="1"/>
      <name val="Calibri"/>
      <family val="2"/>
      <scheme val="minor"/>
    </font>
    <font>
      <sz val="12"/>
      <color rgb="FF000000"/>
      <name val="Arial"/>
      <family val="2"/>
    </font>
    <font>
      <i/>
      <sz val="12"/>
      <color rgb="FF000000"/>
      <name val="Arial"/>
      <family val="2"/>
    </font>
    <font>
      <sz val="12"/>
      <color rgb="FF000000"/>
      <name val="Times New Roman"/>
      <family val="1"/>
    </font>
    <font>
      <b/>
      <sz val="12"/>
      <color rgb="FF000000"/>
      <name val="Arial"/>
      <family val="2"/>
    </font>
    <font>
      <sz val="12"/>
      <color theme="1"/>
      <name val="Arial"/>
      <family val="2"/>
    </font>
    <font>
      <b/>
      <sz val="20"/>
      <color theme="4"/>
      <name val="Arial"/>
      <family val="2"/>
    </font>
    <font>
      <b/>
      <sz val="14"/>
      <color theme="4"/>
      <name val="Arial"/>
      <family val="2"/>
    </font>
  </fonts>
  <fills count="14">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B4C6E7"/>
        <bgColor rgb="FF000000"/>
      </patternFill>
    </fill>
    <fill>
      <patternFill patternType="solid">
        <fgColor theme="4" tint="0.79998168889431442"/>
        <bgColor indexed="64"/>
      </patternFill>
    </fill>
    <fill>
      <patternFill patternType="solid">
        <fgColor rgb="FFF8CBAD"/>
        <bgColor rgb="FF000000"/>
      </patternFill>
    </fill>
    <fill>
      <patternFill patternType="solid">
        <fgColor rgb="FFE2EFDA"/>
        <bgColor rgb="FF000000"/>
      </patternFill>
    </fill>
    <fill>
      <patternFill patternType="solid">
        <fgColor rgb="FFDDEBF7"/>
        <bgColor rgb="FF000000"/>
      </patternFill>
    </fill>
    <fill>
      <patternFill patternType="solid">
        <fgColor theme="4" tint="0.59999389629810485"/>
        <bgColor rgb="FF000000"/>
      </patternFill>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42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76">
    <xf numFmtId="0" fontId="0" fillId="0" borderId="0" xfId="0"/>
    <xf numFmtId="0" fontId="0" fillId="0" borderId="0" xfId="0" quotePrefix="1" applyAlignment="1">
      <alignment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vertical="center" wrapText="1"/>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7" fillId="0" borderId="0" xfId="0" applyFont="1" applyAlignment="1">
      <alignment horizontal="center" vertical="center" wrapText="1"/>
    </xf>
    <xf numFmtId="0" fontId="3"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2"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Fill="1" applyAlignment="1">
      <alignment horizontal="left" vertical="top"/>
    </xf>
    <xf numFmtId="0" fontId="0" fillId="0" borderId="0" xfId="0" applyFont="1" applyFill="1" applyAlignment="1">
      <alignment horizontal="left" vertical="top"/>
    </xf>
    <xf numFmtId="0" fontId="3" fillId="0" borderId="0" xfId="0" applyFont="1" applyAlignment="1">
      <alignment horizontal="left" vertical="top"/>
    </xf>
    <xf numFmtId="0" fontId="9" fillId="6" borderId="0" xfId="0" applyFont="1" applyFill="1" applyAlignment="1">
      <alignment horizontal="left" vertical="center"/>
    </xf>
    <xf numFmtId="0" fontId="2" fillId="6" borderId="0" xfId="0" applyFont="1" applyFill="1" applyBorder="1" applyAlignment="1">
      <alignment horizontal="center" vertical="center" wrapText="1"/>
    </xf>
    <xf numFmtId="0" fontId="0" fillId="6" borderId="0" xfId="0"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horizontal="left" vertical="top"/>
    </xf>
    <xf numFmtId="0" fontId="3" fillId="7" borderId="0" xfId="0" applyFont="1" applyFill="1" applyAlignment="1">
      <alignment horizontal="center" vertical="center"/>
    </xf>
    <xf numFmtId="0" fontId="10" fillId="10" borderId="0" xfId="0" applyFont="1" applyFill="1" applyAlignment="1">
      <alignment horizontal="left" vertical="center"/>
    </xf>
    <xf numFmtId="0" fontId="11" fillId="10" borderId="0" xfId="0" applyFont="1" applyFill="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center" vertical="center" wrapText="1"/>
    </xf>
    <xf numFmtId="0" fontId="13" fillId="4" borderId="1" xfId="0" applyFont="1" applyFill="1" applyBorder="1" applyAlignment="1">
      <alignment horizontal="center" vertical="center"/>
    </xf>
    <xf numFmtId="0" fontId="13" fillId="9" borderId="1" xfId="0" applyFont="1" applyFill="1" applyBorder="1" applyAlignment="1">
      <alignment horizontal="center" vertical="center"/>
    </xf>
    <xf numFmtId="0" fontId="14" fillId="0" borderId="1" xfId="0" applyFont="1" applyBorder="1" applyAlignment="1">
      <alignment horizontal="center" vertical="center"/>
    </xf>
    <xf numFmtId="0" fontId="12" fillId="2" borderId="1" xfId="0" quotePrefix="1" applyFont="1" applyFill="1" applyBorder="1" applyAlignment="1">
      <alignment horizontal="left" vertical="center" wrapText="1"/>
    </xf>
    <xf numFmtId="0" fontId="12" fillId="3" borderId="1" xfId="0" quotePrefix="1" applyFont="1" applyFill="1" applyBorder="1" applyAlignment="1">
      <alignment horizontal="center" vertical="center" wrapText="1"/>
    </xf>
    <xf numFmtId="0" fontId="12" fillId="4"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0" borderId="1" xfId="0" quotePrefix="1" applyFont="1" applyBorder="1" applyAlignment="1">
      <alignment horizontal="left" vertical="center" wrapText="1"/>
    </xf>
    <xf numFmtId="0" fontId="12" fillId="4" borderId="1" xfId="0" quotePrefix="1" applyFont="1" applyFill="1" applyBorder="1" applyAlignment="1">
      <alignment horizontal="center" vertical="center" wrapText="1"/>
    </xf>
    <xf numFmtId="0" fontId="12" fillId="9" borderId="1" xfId="0" quotePrefix="1"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0" fontId="16" fillId="0" borderId="1" xfId="0" quotePrefix="1" applyFont="1" applyBorder="1" applyAlignment="1">
      <alignment horizontal="left" vertical="center" wrapText="1"/>
    </xf>
    <xf numFmtId="0" fontId="15" fillId="0" borderId="1" xfId="0" applyFont="1" applyBorder="1" applyAlignment="1">
      <alignment horizontal="left" vertical="center" wrapText="1"/>
    </xf>
    <xf numFmtId="0" fontId="12" fillId="0" borderId="1" xfId="0" quotePrefix="1" applyFont="1" applyFill="1" applyBorder="1" applyAlignment="1">
      <alignment horizontal="center" vertical="center" wrapText="1"/>
    </xf>
    <xf numFmtId="0" fontId="12" fillId="0" borderId="1" xfId="0" applyFont="1" applyFill="1" applyBorder="1" applyAlignment="1">
      <alignment horizontal="center" vertical="center"/>
    </xf>
    <xf numFmtId="2" fontId="15" fillId="0" borderId="1" xfId="0" applyNumberFormat="1" applyFont="1" applyBorder="1" applyAlignment="1">
      <alignment horizontal="center" vertical="center" wrapText="1"/>
    </xf>
    <xf numFmtId="0" fontId="12" fillId="0" borderId="1" xfId="0" quotePrefix="1" applyFont="1" applyFill="1" applyBorder="1" applyAlignment="1">
      <alignment horizontal="left" vertical="center" wrapText="1"/>
    </xf>
    <xf numFmtId="0" fontId="12" fillId="0" borderId="1" xfId="0" applyFont="1" applyBorder="1" applyAlignment="1">
      <alignment horizontal="left" vertical="center" readingOrder="1"/>
    </xf>
    <xf numFmtId="0" fontId="12" fillId="0" borderId="1" xfId="0" applyFont="1" applyFill="1" applyBorder="1" applyAlignment="1">
      <alignment horizontal="center" vertical="center" wrapText="1"/>
    </xf>
    <xf numFmtId="0" fontId="12" fillId="0" borderId="1" xfId="0" quotePrefix="1" applyFont="1" applyBorder="1" applyAlignment="1">
      <alignment horizontal="center" vertical="center" wrapText="1"/>
    </xf>
    <xf numFmtId="0" fontId="15" fillId="0" borderId="1" xfId="0" applyFont="1" applyBorder="1" applyAlignment="1">
      <alignment horizontal="left" vertical="center"/>
    </xf>
    <xf numFmtId="0" fontId="17" fillId="0" borderId="1" xfId="0" applyFont="1" applyBorder="1" applyAlignment="1">
      <alignment horizontal="left" vertical="center" wrapText="1"/>
    </xf>
    <xf numFmtId="0" fontId="17" fillId="3" borderId="1" xfId="0" applyFont="1" applyFill="1" applyBorder="1" applyAlignment="1">
      <alignment vertical="center" wrapText="1"/>
    </xf>
    <xf numFmtId="2" fontId="18" fillId="0" borderId="1" xfId="0" applyNumberFormat="1" applyFont="1" applyBorder="1" applyAlignment="1">
      <alignment horizontal="center" vertical="center"/>
    </xf>
    <xf numFmtId="0" fontId="19" fillId="7" borderId="1" xfId="0" quotePrefix="1" applyFont="1" applyFill="1" applyBorder="1" applyAlignment="1">
      <alignment horizontal="left" vertical="center" wrapText="1"/>
    </xf>
    <xf numFmtId="0" fontId="12" fillId="3" borderId="1" xfId="0" applyFont="1" applyFill="1" applyBorder="1" applyAlignment="1">
      <alignment horizontal="center" vertical="center"/>
    </xf>
    <xf numFmtId="0" fontId="13" fillId="0" borderId="1" xfId="0" applyFont="1" applyBorder="1" applyAlignment="1">
      <alignment horizontal="center" vertical="center"/>
    </xf>
    <xf numFmtId="1" fontId="13" fillId="3" borderId="1" xfId="0" applyNumberFormat="1" applyFont="1" applyFill="1" applyBorder="1" applyAlignment="1">
      <alignment horizontal="center" vertical="center" wrapText="1"/>
    </xf>
    <xf numFmtId="0" fontId="16" fillId="0" borderId="1" xfId="0" quotePrefix="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2" fontId="16" fillId="0" borderId="1" xfId="0" applyNumberFormat="1" applyFont="1" applyFill="1" applyBorder="1" applyAlignment="1">
      <alignment horizontal="center" vertical="center"/>
    </xf>
    <xf numFmtId="2" fontId="13" fillId="0" borderId="1" xfId="0" applyNumberFormat="1" applyFont="1" applyBorder="1" applyAlignment="1">
      <alignment horizontal="center" vertical="center"/>
    </xf>
    <xf numFmtId="1" fontId="13" fillId="0" borderId="1" xfId="0" applyNumberFormat="1" applyFont="1" applyFill="1" applyBorder="1" applyAlignment="1">
      <alignment horizontal="center" vertical="center" wrapText="1"/>
    </xf>
    <xf numFmtId="0" fontId="19" fillId="7" borderId="1" xfId="0" applyFont="1" applyFill="1" applyBorder="1" applyAlignment="1">
      <alignment horizontal="left" vertical="center" wrapText="1"/>
    </xf>
    <xf numFmtId="1" fontId="13" fillId="3" borderId="1" xfId="0" quotePrefix="1" applyNumberFormat="1" applyFont="1" applyFill="1" applyBorder="1" applyAlignment="1">
      <alignment horizontal="center" vertical="center" wrapText="1"/>
    </xf>
    <xf numFmtId="0" fontId="17" fillId="2" borderId="1" xfId="0" quotePrefix="1" applyFont="1" applyFill="1" applyBorder="1" applyAlignment="1">
      <alignment horizontal="left" vertical="center" wrapText="1"/>
    </xf>
    <xf numFmtId="0" fontId="17" fillId="3" borderId="1" xfId="0" quotePrefix="1" applyFont="1" applyFill="1" applyBorder="1" applyAlignment="1">
      <alignment horizontal="center" vertical="center" wrapText="1"/>
    </xf>
    <xf numFmtId="0" fontId="16"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7"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2" fontId="20" fillId="0" borderId="1" xfId="0" applyNumberFormat="1" applyFont="1" applyFill="1" applyBorder="1" applyAlignment="1">
      <alignment horizontal="center" vertical="center"/>
    </xf>
    <xf numFmtId="0" fontId="13" fillId="5" borderId="1" xfId="0" applyFont="1" applyFill="1" applyBorder="1" applyAlignment="1">
      <alignment horizontal="center" vertical="center"/>
    </xf>
    <xf numFmtId="0" fontId="14" fillId="0" borderId="0" xfId="0" applyFont="1" applyAlignment="1">
      <alignment horizontal="center" vertical="center"/>
    </xf>
    <xf numFmtId="0" fontId="12" fillId="5" borderId="1" xfId="0" applyFont="1" applyFill="1" applyBorder="1" applyAlignment="1">
      <alignment horizontal="center" vertical="center"/>
    </xf>
    <xf numFmtId="2" fontId="12" fillId="0" borderId="1" xfId="0" applyNumberFormat="1" applyFont="1" applyBorder="1" applyAlignment="1">
      <alignment horizontal="center" vertical="center" wrapText="1"/>
    </xf>
    <xf numFmtId="0" fontId="12" fillId="0" borderId="1" xfId="0" applyFont="1" applyBorder="1" applyAlignment="1">
      <alignment vertical="center" wrapText="1"/>
    </xf>
    <xf numFmtId="2" fontId="12" fillId="0" borderId="1" xfId="0" applyNumberFormat="1" applyFont="1" applyBorder="1" applyAlignment="1">
      <alignment horizontal="center" vertical="center"/>
    </xf>
    <xf numFmtId="0" fontId="19" fillId="3" borderId="1" xfId="0" quotePrefix="1" applyFont="1" applyFill="1" applyBorder="1" applyAlignment="1">
      <alignment horizontal="left" vertical="center" wrapText="1"/>
    </xf>
    <xf numFmtId="0" fontId="12" fillId="0" borderId="1" xfId="0" applyFont="1" applyFill="1" applyBorder="1" applyAlignment="1">
      <alignment horizontal="left" vertical="center"/>
    </xf>
    <xf numFmtId="2" fontId="12" fillId="0"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2" fillId="0" borderId="1" xfId="0" applyFont="1" applyBorder="1" applyAlignment="1">
      <alignment vertical="center"/>
    </xf>
    <xf numFmtId="1" fontId="13" fillId="3" borderId="1" xfId="0" applyNumberFormat="1" applyFont="1" applyFill="1" applyBorder="1" applyAlignment="1">
      <alignment horizontal="center" vertical="center"/>
    </xf>
    <xf numFmtId="0" fontId="12" fillId="0" borderId="0" xfId="0" applyFont="1" applyAlignment="1">
      <alignment horizontal="center" vertical="center"/>
    </xf>
    <xf numFmtId="0" fontId="19" fillId="8" borderId="1" xfId="0" applyFont="1" applyFill="1" applyBorder="1" applyAlignment="1">
      <alignment horizontal="left" vertical="center" wrapText="1"/>
    </xf>
    <xf numFmtId="0" fontId="12" fillId="4" borderId="1" xfId="0" applyFont="1" applyFill="1" applyBorder="1" applyAlignment="1">
      <alignment vertical="center"/>
    </xf>
    <xf numFmtId="0" fontId="12" fillId="5" borderId="1" xfId="0" applyFont="1" applyFill="1" applyBorder="1" applyAlignment="1">
      <alignment vertical="center"/>
    </xf>
    <xf numFmtId="2" fontId="15" fillId="0" borderId="1" xfId="0" applyNumberFormat="1" applyFont="1" applyBorder="1" applyAlignment="1">
      <alignmen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xf>
    <xf numFmtId="2" fontId="21" fillId="0" borderId="1" xfId="0" applyNumberFormat="1" applyFont="1" applyBorder="1" applyAlignment="1">
      <alignment vertical="center"/>
    </xf>
    <xf numFmtId="0" fontId="13" fillId="0" borderId="1" xfId="0" applyFont="1" applyBorder="1" applyAlignment="1">
      <alignment vertical="center"/>
    </xf>
    <xf numFmtId="1" fontId="13" fillId="3" borderId="1" xfId="0" applyNumberFormat="1" applyFont="1" applyFill="1" applyBorder="1" applyAlignment="1">
      <alignment vertical="center" wrapText="1"/>
    </xf>
    <xf numFmtId="0" fontId="13" fillId="4" borderId="1" xfId="0" applyFont="1" applyFill="1" applyBorder="1" applyAlignment="1">
      <alignment vertical="center"/>
    </xf>
    <xf numFmtId="0" fontId="13" fillId="5"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1" fontId="13" fillId="0" borderId="1" xfId="0" applyNumberFormat="1" applyFont="1" applyFill="1" applyBorder="1" applyAlignment="1">
      <alignment vertical="center" wrapText="1"/>
    </xf>
    <xf numFmtId="1" fontId="13" fillId="3" borderId="1" xfId="0" applyNumberFormat="1" applyFont="1" applyFill="1" applyBorder="1" applyAlignment="1">
      <alignment vertical="center"/>
    </xf>
    <xf numFmtId="0" fontId="12" fillId="0" borderId="1" xfId="0" quotePrefix="1" applyFont="1" applyBorder="1" applyAlignment="1">
      <alignment vertical="center" wrapText="1"/>
    </xf>
    <xf numFmtId="1" fontId="13" fillId="3" borderId="1" xfId="0" quotePrefix="1" applyNumberFormat="1" applyFont="1" applyFill="1" applyBorder="1" applyAlignment="1">
      <alignment vertical="center" wrapText="1"/>
    </xf>
    <xf numFmtId="0" fontId="17" fillId="0" borderId="1" xfId="0" applyFont="1" applyBorder="1" applyAlignment="1">
      <alignment horizontal="center" vertical="center" wrapText="1"/>
    </xf>
    <xf numFmtId="0" fontId="12" fillId="0" borderId="1" xfId="0" quotePrefix="1" applyNumberFormat="1" applyFont="1" applyBorder="1" applyAlignment="1">
      <alignment horizontal="left" vertical="center" wrapText="1"/>
    </xf>
    <xf numFmtId="1" fontId="12" fillId="0" borderId="1" xfId="0" applyNumberFormat="1" applyFont="1" applyBorder="1" applyAlignment="1">
      <alignment horizontal="center" vertical="center" wrapText="1"/>
    </xf>
    <xf numFmtId="0" fontId="16" fillId="0" borderId="1" xfId="0" applyFont="1" applyFill="1" applyBorder="1" applyAlignment="1">
      <alignment horizontal="left" vertical="center" wrapText="1"/>
    </xf>
    <xf numFmtId="0" fontId="22" fillId="11" borderId="1" xfId="0" applyFont="1" applyFill="1" applyBorder="1" applyAlignment="1">
      <alignment horizontal="center" vertical="center"/>
    </xf>
    <xf numFmtId="0" fontId="22" fillId="12" borderId="1" xfId="0" applyFont="1" applyFill="1" applyBorder="1" applyAlignment="1">
      <alignment horizontal="center" vertical="center"/>
    </xf>
    <xf numFmtId="0" fontId="17" fillId="0" borderId="1" xfId="0" applyFont="1" applyBorder="1" applyAlignment="1">
      <alignment horizontal="center" vertical="center"/>
    </xf>
    <xf numFmtId="2" fontId="21" fillId="0" borderId="1" xfId="0" applyNumberFormat="1" applyFont="1" applyBorder="1" applyAlignment="1">
      <alignment horizontal="center" vertical="center"/>
    </xf>
    <xf numFmtId="0" fontId="23" fillId="0"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3" fillId="3" borderId="1" xfId="0" applyFont="1" applyFill="1" applyBorder="1" applyAlignment="1">
      <alignment horizontal="center" vertical="center"/>
    </xf>
    <xf numFmtId="2" fontId="23" fillId="0"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90"/>
    </xf>
    <xf numFmtId="0" fontId="3" fillId="0" borderId="1" xfId="0" applyFont="1" applyBorder="1" applyAlignment="1">
      <alignment horizontal="center" vertical="center" wrapText="1"/>
    </xf>
    <xf numFmtId="0" fontId="15" fillId="0" borderId="1" xfId="0" applyFont="1" applyBorder="1" applyAlignment="1">
      <alignment horizontal="center" vertical="center" wrapText="1"/>
    </xf>
    <xf numFmtId="2" fontId="12" fillId="0" borderId="1" xfId="294" applyNumberFormat="1" applyFont="1" applyBorder="1" applyAlignment="1">
      <alignment horizontal="center" vertical="center" wrapText="1"/>
    </xf>
    <xf numFmtId="2" fontId="12" fillId="0" borderId="1" xfId="293" applyNumberFormat="1" applyFont="1" applyBorder="1" applyAlignment="1">
      <alignment horizontal="center" vertical="center" wrapText="1"/>
    </xf>
    <xf numFmtId="1" fontId="12" fillId="0" borderId="1"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1" xfId="294" applyNumberFormat="1" applyFont="1" applyBorder="1" applyAlignment="1">
      <alignment horizontal="center" vertical="center" wrapText="1"/>
    </xf>
    <xf numFmtId="0" fontId="24" fillId="0" borderId="1" xfId="0" applyFont="1" applyBorder="1" applyAlignment="1">
      <alignment horizontal="center" vertical="center" wrapText="1"/>
    </xf>
    <xf numFmtId="0" fontId="19" fillId="0" borderId="1" xfId="0" applyFont="1" applyBorder="1" applyAlignment="1">
      <alignment horizontal="left" vertical="center" wrapText="1"/>
    </xf>
    <xf numFmtId="2" fontId="15" fillId="0" borderId="1" xfId="0" applyNumberFormat="1" applyFont="1" applyFill="1" applyBorder="1" applyAlignment="1">
      <alignment horizontal="center" vertical="center" wrapText="1"/>
    </xf>
    <xf numFmtId="2" fontId="20" fillId="0" borderId="1" xfId="0" applyNumberFormat="1" applyFont="1" applyBorder="1" applyAlignment="1">
      <alignment horizontal="center" vertical="center"/>
    </xf>
    <xf numFmtId="0" fontId="25" fillId="7" borderId="0" xfId="0" applyFont="1" applyFill="1" applyAlignment="1">
      <alignment horizontal="left" vertical="top"/>
    </xf>
    <xf numFmtId="0" fontId="25" fillId="0" borderId="0"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textRotation="90"/>
    </xf>
    <xf numFmtId="0" fontId="25" fillId="0" borderId="0" xfId="0" applyFont="1" applyAlignment="1">
      <alignment horizontal="center" vertical="center"/>
    </xf>
    <xf numFmtId="0" fontId="25" fillId="0" borderId="0" xfId="0" applyFont="1" applyAlignment="1">
      <alignment horizontal="left" vertical="top"/>
    </xf>
    <xf numFmtId="0" fontId="25" fillId="0" borderId="1" xfId="0" applyFont="1" applyBorder="1" applyAlignment="1">
      <alignment vertical="center"/>
    </xf>
    <xf numFmtId="0" fontId="25" fillId="0" borderId="1" xfId="0" applyFont="1" applyBorder="1" applyAlignment="1">
      <alignment vertical="center" textRotation="90"/>
    </xf>
    <xf numFmtId="0" fontId="25" fillId="0" borderId="0" xfId="0" applyFont="1" applyAlignment="1">
      <alignment vertical="center"/>
    </xf>
    <xf numFmtId="0" fontId="25" fillId="0" borderId="1" xfId="0" applyFont="1" applyBorder="1" applyAlignment="1">
      <alignment horizontal="center" vertical="center" textRotation="90" wrapText="1"/>
    </xf>
    <xf numFmtId="0" fontId="25" fillId="7" borderId="0" xfId="0" applyFont="1" applyFill="1" applyAlignment="1">
      <alignment vertical="top"/>
    </xf>
    <xf numFmtId="0" fontId="0" fillId="0" borderId="0" xfId="0" applyAlignment="1">
      <alignment wrapText="1"/>
    </xf>
    <xf numFmtId="0" fontId="26" fillId="8" borderId="0" xfId="0" applyFont="1" applyFill="1" applyAlignment="1">
      <alignment horizontal="left" vertical="top"/>
    </xf>
    <xf numFmtId="0" fontId="27" fillId="0" borderId="0" xfId="0" applyFont="1" applyAlignment="1">
      <alignment vertical="center"/>
    </xf>
    <xf numFmtId="0" fontId="26" fillId="13" borderId="0" xfId="0" applyFont="1" applyFill="1" applyAlignment="1">
      <alignment horizontal="left" vertical="top"/>
    </xf>
    <xf numFmtId="0" fontId="27" fillId="0" borderId="0" xfId="0" applyFont="1" applyAlignment="1">
      <alignment vertical="center" wrapText="1"/>
    </xf>
    <xf numFmtId="0" fontId="28" fillId="0" borderId="0" xfId="0" applyFont="1" applyAlignment="1">
      <alignment vertical="center" wrapText="1"/>
    </xf>
    <xf numFmtId="0" fontId="3" fillId="7" borderId="0" xfId="0" applyFont="1" applyFill="1" applyAlignment="1">
      <alignment horizontal="left" vertical="top" wrapText="1"/>
    </xf>
    <xf numFmtId="0" fontId="4" fillId="0" borderId="0" xfId="419" applyAlignment="1">
      <alignment wrapText="1"/>
    </xf>
    <xf numFmtId="0" fontId="30" fillId="0" borderId="0" xfId="0" applyFont="1" applyAlignment="1">
      <alignment horizontal="left" vertical="center" indent="14"/>
    </xf>
    <xf numFmtId="0" fontId="30" fillId="0" borderId="0" xfId="0" applyFont="1" applyAlignment="1">
      <alignment vertical="center"/>
    </xf>
    <xf numFmtId="0" fontId="30" fillId="0" borderId="0" xfId="0" applyFont="1" applyAlignment="1">
      <alignment horizontal="left" vertical="center" indent="9"/>
    </xf>
    <xf numFmtId="0" fontId="32" fillId="0" borderId="0" xfId="0" applyFont="1" applyAlignment="1">
      <alignment vertical="center"/>
    </xf>
    <xf numFmtId="0" fontId="33" fillId="0" borderId="0" xfId="0" applyFont="1" applyAlignment="1">
      <alignment vertical="center"/>
    </xf>
    <xf numFmtId="0" fontId="35" fillId="0" borderId="0" xfId="0" applyFont="1" applyAlignment="1">
      <alignment horizontal="center" wrapText="1"/>
    </xf>
    <xf numFmtId="49" fontId="36" fillId="0" borderId="0" xfId="0" applyNumberFormat="1" applyFont="1" applyAlignment="1">
      <alignment horizontal="center"/>
    </xf>
    <xf numFmtId="0" fontId="30" fillId="0" borderId="0" xfId="0" applyFont="1" applyAlignment="1">
      <alignment vertical="center" wrapText="1"/>
    </xf>
    <xf numFmtId="0" fontId="33" fillId="0" borderId="0" xfId="0" applyFont="1" applyAlignment="1">
      <alignment horizontal="left" vertical="center"/>
    </xf>
    <xf numFmtId="0" fontId="34" fillId="0" borderId="0" xfId="0" applyFont="1" applyAlignment="1">
      <alignment wrapText="1"/>
    </xf>
    <xf numFmtId="0" fontId="3" fillId="0" borderId="1" xfId="0" applyFont="1" applyBorder="1" applyAlignment="1">
      <alignment horizontal="center" vertical="center" textRotation="90"/>
    </xf>
    <xf numFmtId="0" fontId="25" fillId="0" borderId="1" xfId="0" applyFont="1" applyBorder="1" applyAlignment="1">
      <alignment horizontal="center" vertical="center" textRotation="90"/>
    </xf>
    <xf numFmtId="0" fontId="25" fillId="0" borderId="1" xfId="0" applyFont="1" applyBorder="1" applyAlignment="1">
      <alignment vertical="center" textRotation="90"/>
    </xf>
    <xf numFmtId="0" fontId="25" fillId="0" borderId="1" xfId="0" applyFont="1" applyBorder="1" applyAlignment="1">
      <alignment horizontal="center" vertical="center" textRotation="90" wrapText="1"/>
    </xf>
  </cellXfs>
  <cellStyles count="422">
    <cellStyle name="Comma" xfId="293"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cellStyle name="Normal" xfId="0" builtinId="0"/>
    <cellStyle name="Percent" xfId="294" builtinId="5"/>
  </cellStyles>
  <dxfs count="15">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7"/>
  <colors>
    <mruColors>
      <color rgb="FF00CE5E"/>
      <color rgb="FF0D7F3A"/>
      <color rgb="FFFC5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717550</xdr:colOff>
      <xdr:row>0</xdr:row>
      <xdr:rowOff>241300</xdr:rowOff>
    </xdr:from>
    <xdr:to>
      <xdr:col>0</xdr:col>
      <xdr:colOff>10301936</xdr:colOff>
      <xdr:row>0</xdr:row>
      <xdr:rowOff>1885950</xdr:rowOff>
    </xdr:to>
    <xdr:pic>
      <xdr:nvPicPr>
        <xdr:cNvPr id="5" name="Picture 4" descr="logo-13-placeholder.jpg">
          <a:extLst>
            <a:ext uri="{FF2B5EF4-FFF2-40B4-BE49-F238E27FC236}">
              <a16:creationId xmlns:a16="http://schemas.microsoft.com/office/drawing/2014/main" id="{3264F156-6FB3-4FDE-A864-9D63E74939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550" y="241300"/>
          <a:ext cx="9584386" cy="1644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112889</xdr:colOff>
      <xdr:row>14</xdr:row>
      <xdr:rowOff>60208</xdr:rowOff>
    </xdr:from>
    <xdr:to>
      <xdr:col>0</xdr:col>
      <xdr:colOff>7567789</xdr:colOff>
      <xdr:row>20</xdr:row>
      <xdr:rowOff>161808</xdr:rowOff>
    </xdr:to>
    <xdr:pic>
      <xdr:nvPicPr>
        <xdr:cNvPr id="2" name="Picture 1" descr="logo-13-placeholder.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89" y="9382949"/>
          <a:ext cx="7454900" cy="123048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hyperlink" Target="https://iri.columbia.edu/~acurtis/iLearn/NMSQuestionnair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DB35C-42C4-4605-8534-B01F392AFB9B}">
  <dimension ref="A1:B22"/>
  <sheetViews>
    <sheetView showGridLines="0" tabSelected="1" topLeftCell="A4" zoomScale="90" zoomScaleNormal="90" workbookViewId="0">
      <selection activeCell="A8" sqref="A8"/>
    </sheetView>
  </sheetViews>
  <sheetFormatPr defaultRowHeight="15.75" x14ac:dyDescent="0.25"/>
  <cols>
    <col min="1" max="1" width="145.625" customWidth="1"/>
  </cols>
  <sheetData>
    <row r="1" spans="1:2" ht="160.5" customHeight="1" x14ac:dyDescent="0.25"/>
    <row r="2" spans="1:2" ht="52.5" x14ac:dyDescent="0.4">
      <c r="A2" s="167" t="s">
        <v>317</v>
      </c>
    </row>
    <row r="4" spans="1:2" ht="18" x14ac:dyDescent="0.25">
      <c r="A4" s="168" t="s">
        <v>332</v>
      </c>
    </row>
    <row r="6" spans="1:2" ht="52.5" customHeight="1" x14ac:dyDescent="0.25">
      <c r="A6" s="171" t="s">
        <v>335</v>
      </c>
    </row>
    <row r="7" spans="1:2" ht="26.1" customHeight="1" x14ac:dyDescent="0.25">
      <c r="A7" s="162"/>
      <c r="B7" s="162"/>
    </row>
    <row r="8" spans="1:2" ht="67.5" customHeight="1" x14ac:dyDescent="0.25">
      <c r="A8" s="169" t="s">
        <v>336</v>
      </c>
    </row>
    <row r="9" spans="1:2" x14ac:dyDescent="0.25">
      <c r="A9" s="162"/>
    </row>
    <row r="10" spans="1:2" x14ac:dyDescent="0.25">
      <c r="A10" s="162"/>
    </row>
    <row r="11" spans="1:2" x14ac:dyDescent="0.25">
      <c r="A11" s="170" t="s">
        <v>333</v>
      </c>
    </row>
    <row r="12" spans="1:2" x14ac:dyDescent="0.25">
      <c r="A12" s="162"/>
      <c r="B12" s="162"/>
    </row>
    <row r="13" spans="1:2" x14ac:dyDescent="0.25">
      <c r="A13" s="162"/>
    </row>
    <row r="14" spans="1:2" x14ac:dyDescent="0.25">
      <c r="A14" s="166" t="s">
        <v>330</v>
      </c>
    </row>
    <row r="15" spans="1:2" ht="30" x14ac:dyDescent="0.25">
      <c r="A15" s="169" t="s">
        <v>331</v>
      </c>
    </row>
    <row r="16" spans="1:2" x14ac:dyDescent="0.25">
      <c r="A16" s="163"/>
    </row>
    <row r="17" spans="1:1" x14ac:dyDescent="0.25">
      <c r="A17" s="164"/>
    </row>
    <row r="18" spans="1:1" x14ac:dyDescent="0.25">
      <c r="A18" s="164"/>
    </row>
    <row r="19" spans="1:1" x14ac:dyDescent="0.25">
      <c r="A19" s="164"/>
    </row>
    <row r="20" spans="1:1" x14ac:dyDescent="0.25">
      <c r="A20" s="164"/>
    </row>
    <row r="21" spans="1:1" x14ac:dyDescent="0.25">
      <c r="A21" s="165"/>
    </row>
    <row r="22" spans="1:1" x14ac:dyDescent="0.25">
      <c r="A22" s="16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topLeftCell="A4" zoomScale="110" zoomScaleNormal="110" zoomScaleSheetLayoutView="90" zoomScalePageLayoutView="135" workbookViewId="0">
      <selection activeCell="A5" sqref="A5"/>
    </sheetView>
  </sheetViews>
  <sheetFormatPr defaultColWidth="10.625" defaultRowHeight="15.75" x14ac:dyDescent="0.25"/>
  <cols>
    <col min="1" max="1" width="168" style="154" customWidth="1"/>
    <col min="15" max="15" width="10.875" customWidth="1"/>
  </cols>
  <sheetData>
    <row r="1" spans="1:1" ht="52.5" x14ac:dyDescent="0.25">
      <c r="A1" s="159" t="s">
        <v>317</v>
      </c>
    </row>
    <row r="2" spans="1:1" ht="26.25" x14ac:dyDescent="0.25">
      <c r="A2" s="160" t="s">
        <v>307</v>
      </c>
    </row>
    <row r="4" spans="1:1" ht="17.25" x14ac:dyDescent="0.25">
      <c r="A4" s="158" t="s">
        <v>310</v>
      </c>
    </row>
    <row r="5" spans="1:1" ht="47.25" x14ac:dyDescent="0.25">
      <c r="A5" s="154" t="s">
        <v>334</v>
      </c>
    </row>
    <row r="7" spans="1:1" ht="17.25" x14ac:dyDescent="0.25">
      <c r="A7" s="158" t="s">
        <v>311</v>
      </c>
    </row>
    <row r="8" spans="1:1" ht="144" customHeight="1" x14ac:dyDescent="0.25">
      <c r="A8" s="154" t="s">
        <v>324</v>
      </c>
    </row>
    <row r="9" spans="1:1" ht="5.0999999999999996" customHeight="1" x14ac:dyDescent="0.25"/>
    <row r="10" spans="1:1" ht="17.25" x14ac:dyDescent="0.25">
      <c r="A10" s="158" t="s">
        <v>312</v>
      </c>
    </row>
    <row r="11" spans="1:1" ht="345.95" customHeight="1" x14ac:dyDescent="0.25">
      <c r="A11" s="154" t="s">
        <v>325</v>
      </c>
    </row>
    <row r="12" spans="1:1" ht="17.25" x14ac:dyDescent="0.25">
      <c r="A12" s="158" t="s">
        <v>327</v>
      </c>
    </row>
    <row r="13" spans="1:1" ht="18.95" customHeight="1" x14ac:dyDescent="0.25">
      <c r="A13" s="154" t="s">
        <v>328</v>
      </c>
    </row>
    <row r="18" spans="1:1" x14ac:dyDescent="0.25">
      <c r="A18" s="1"/>
    </row>
    <row r="19" spans="1:1" x14ac:dyDescent="0.25">
      <c r="A19" s="1"/>
    </row>
    <row r="20" spans="1:1" x14ac:dyDescent="0.25">
      <c r="A20" s="1"/>
    </row>
    <row r="21" spans="1:1" x14ac:dyDescent="0.25">
      <c r="A21" s="1"/>
    </row>
  </sheetData>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showGridLines="0" zoomScale="135" zoomScaleNormal="135" zoomScalePageLayoutView="135" workbookViewId="0">
      <selection activeCell="A15" sqref="A15"/>
    </sheetView>
  </sheetViews>
  <sheetFormatPr defaultColWidth="10.625" defaultRowHeight="15.75" x14ac:dyDescent="0.25"/>
  <cols>
    <col min="1" max="1" width="168" style="154" customWidth="1"/>
  </cols>
  <sheetData>
    <row r="1" spans="1:1" ht="26.25" x14ac:dyDescent="0.25">
      <c r="A1" s="157" t="s">
        <v>308</v>
      </c>
    </row>
    <row r="3" spans="1:1" ht="17.25" x14ac:dyDescent="0.25">
      <c r="A3" s="158" t="s">
        <v>313</v>
      </c>
    </row>
    <row r="4" spans="1:1" ht="78.75" x14ac:dyDescent="0.25">
      <c r="A4" s="154" t="s">
        <v>321</v>
      </c>
    </row>
    <row r="6" spans="1:1" ht="17.25" x14ac:dyDescent="0.25">
      <c r="A6" s="156" t="s">
        <v>279</v>
      </c>
    </row>
    <row r="7" spans="1:1" ht="346.5" x14ac:dyDescent="0.25">
      <c r="A7" s="154" t="s">
        <v>326</v>
      </c>
    </row>
    <row r="9" spans="1:1" ht="17.25" x14ac:dyDescent="0.25">
      <c r="A9" s="156" t="s">
        <v>314</v>
      </c>
    </row>
    <row r="10" spans="1:1" ht="63" x14ac:dyDescent="0.25">
      <c r="A10" s="154" t="s">
        <v>315</v>
      </c>
    </row>
    <row r="12" spans="1:1" ht="17.25" x14ac:dyDescent="0.25">
      <c r="A12" s="156" t="s">
        <v>316</v>
      </c>
    </row>
    <row r="13" spans="1:1" ht="94.5" x14ac:dyDescent="0.25">
      <c r="A13" s="154" t="s">
        <v>329</v>
      </c>
    </row>
    <row r="15" spans="1:1" ht="17.25" x14ac:dyDescent="0.25">
      <c r="A15" s="156"/>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1"/>
  <sheetViews>
    <sheetView showGridLines="0" workbookViewId="0">
      <pane xSplit="1" ySplit="3" topLeftCell="B4" activePane="bottomRight" state="frozen"/>
      <selection pane="topRight" activeCell="B1" sqref="B1"/>
      <selection pane="bottomLeft" activeCell="A4" sqref="A4"/>
      <selection pane="bottomRight" activeCell="G7" sqref="G7"/>
    </sheetView>
  </sheetViews>
  <sheetFormatPr defaultColWidth="10.875" defaultRowHeight="26.25" x14ac:dyDescent="0.25"/>
  <cols>
    <col min="1" max="1" width="9.375" style="7" customWidth="1"/>
    <col min="2" max="2" width="24.5" style="13" customWidth="1"/>
    <col min="3" max="3" width="35.875" style="13" customWidth="1"/>
    <col min="4" max="8" width="9.5" style="6" customWidth="1"/>
    <col min="9" max="9" width="7.5" style="8" customWidth="1"/>
    <col min="10" max="10" width="8.875" style="8" customWidth="1"/>
    <col min="11" max="11" width="10.875" style="9"/>
    <col min="12" max="12" width="12.125" style="9" bestFit="1" customWidth="1"/>
    <col min="13" max="16384" width="10.875" style="9"/>
  </cols>
  <sheetData>
    <row r="1" spans="1:15" s="26" customFormat="1" x14ac:dyDescent="0.25">
      <c r="A1" s="31" t="s">
        <v>284</v>
      </c>
      <c r="B1" s="31"/>
      <c r="C1" s="31"/>
      <c r="D1" s="25"/>
      <c r="E1" s="25"/>
      <c r="F1" s="25"/>
      <c r="G1" s="25"/>
      <c r="H1" s="25"/>
      <c r="I1" s="24"/>
      <c r="J1" s="24"/>
    </row>
    <row r="2" spans="1:15" ht="18" customHeight="1" x14ac:dyDescent="0.25">
      <c r="A2" s="129"/>
      <c r="B2" s="22"/>
      <c r="C2" s="22"/>
      <c r="D2" s="22"/>
      <c r="E2" s="33" t="s">
        <v>289</v>
      </c>
      <c r="F2" s="33"/>
      <c r="G2" s="33"/>
      <c r="H2" s="34"/>
      <c r="I2" s="35"/>
      <c r="J2" s="35"/>
      <c r="K2" s="36"/>
      <c r="L2" s="33" t="s">
        <v>290</v>
      </c>
      <c r="M2" s="33"/>
      <c r="N2" s="33"/>
      <c r="O2" s="33"/>
    </row>
    <row r="3" spans="1:15" s="2" customFormat="1" ht="47.1" customHeight="1" x14ac:dyDescent="0.25">
      <c r="A3" s="130">
        <v>1</v>
      </c>
      <c r="B3" s="38" t="s">
        <v>0</v>
      </c>
      <c r="C3" s="38" t="s">
        <v>279</v>
      </c>
      <c r="D3" s="39" t="s">
        <v>133</v>
      </c>
      <c r="E3" s="117" t="s">
        <v>280</v>
      </c>
      <c r="F3" s="117" t="s">
        <v>281</v>
      </c>
      <c r="G3" s="117" t="s">
        <v>282</v>
      </c>
      <c r="H3" s="117" t="s">
        <v>283</v>
      </c>
      <c r="I3" s="121" t="s">
        <v>164</v>
      </c>
      <c r="J3" s="122" t="s">
        <v>165</v>
      </c>
      <c r="K3" s="123"/>
      <c r="L3" s="117" t="s">
        <v>280</v>
      </c>
      <c r="M3" s="117" t="s">
        <v>281</v>
      </c>
      <c r="N3" s="117" t="s">
        <v>282</v>
      </c>
      <c r="O3" s="117" t="s">
        <v>283</v>
      </c>
    </row>
    <row r="4" spans="1:15" s="2" customFormat="1" ht="45.95" customHeight="1" x14ac:dyDescent="0.25">
      <c r="A4" s="172" t="s">
        <v>2</v>
      </c>
      <c r="B4" s="91"/>
      <c r="C4" s="102" t="s">
        <v>214</v>
      </c>
      <c r="D4" s="133" t="s">
        <v>105</v>
      </c>
      <c r="E4" s="55"/>
      <c r="F4" s="55"/>
      <c r="G4" s="55"/>
      <c r="H4" s="55"/>
      <c r="I4" s="45">
        <v>1</v>
      </c>
      <c r="J4" s="86">
        <f>1/I4</f>
        <v>1</v>
      </c>
      <c r="K4" s="37"/>
      <c r="L4" s="55">
        <f t="shared" ref="L4:L16" si="0">$J4*E4</f>
        <v>0</v>
      </c>
      <c r="M4" s="55">
        <f t="shared" ref="M4:M16" si="1">$J4*F4</f>
        <v>0</v>
      </c>
      <c r="N4" s="55">
        <f t="shared" ref="N4:N16" si="2">$J4*G4</f>
        <v>0</v>
      </c>
      <c r="O4" s="55">
        <f t="shared" ref="O4:O16" si="3">$J4*H4</f>
        <v>0</v>
      </c>
    </row>
    <row r="5" spans="1:15" s="2" customFormat="1" ht="80.099999999999994" customHeight="1" x14ac:dyDescent="0.25">
      <c r="A5" s="172"/>
      <c r="B5" s="102" t="s">
        <v>7</v>
      </c>
      <c r="C5" s="102" t="s">
        <v>302</v>
      </c>
      <c r="D5" s="58" t="s">
        <v>103</v>
      </c>
      <c r="E5" s="39"/>
      <c r="F5" s="39"/>
      <c r="G5" s="39"/>
      <c r="H5" s="39"/>
      <c r="I5" s="45">
        <v>1</v>
      </c>
      <c r="J5" s="86">
        <f t="shared" ref="J5:J16" si="4">1/I5</f>
        <v>1</v>
      </c>
      <c r="K5" s="37"/>
      <c r="L5" s="55">
        <f t="shared" si="0"/>
        <v>0</v>
      </c>
      <c r="M5" s="55">
        <f t="shared" si="1"/>
        <v>0</v>
      </c>
      <c r="N5" s="55">
        <f t="shared" si="2"/>
        <v>0</v>
      </c>
      <c r="O5" s="55">
        <f t="shared" si="3"/>
        <v>0</v>
      </c>
    </row>
    <row r="6" spans="1:15" s="2" customFormat="1" ht="47.25" x14ac:dyDescent="0.25">
      <c r="A6" s="172"/>
      <c r="B6" s="91"/>
      <c r="C6" s="52" t="s">
        <v>260</v>
      </c>
      <c r="D6" s="39" t="s">
        <v>103</v>
      </c>
      <c r="E6" s="87"/>
      <c r="F6" s="134"/>
      <c r="G6" s="135"/>
      <c r="H6" s="87"/>
      <c r="I6" s="45">
        <v>1</v>
      </c>
      <c r="J6" s="86">
        <f t="shared" si="4"/>
        <v>1</v>
      </c>
      <c r="K6" s="37"/>
      <c r="L6" s="55">
        <f t="shared" si="0"/>
        <v>0</v>
      </c>
      <c r="M6" s="55">
        <f t="shared" si="1"/>
        <v>0</v>
      </c>
      <c r="N6" s="55">
        <f t="shared" si="2"/>
        <v>0</v>
      </c>
      <c r="O6" s="55">
        <f t="shared" si="3"/>
        <v>0</v>
      </c>
    </row>
    <row r="7" spans="1:15" s="2" customFormat="1" ht="47.25" x14ac:dyDescent="0.25">
      <c r="A7" s="172"/>
      <c r="B7" s="91"/>
      <c r="C7" s="52" t="s">
        <v>216</v>
      </c>
      <c r="D7" s="39" t="s">
        <v>162</v>
      </c>
      <c r="E7" s="87"/>
      <c r="F7" s="87"/>
      <c r="G7" s="87"/>
      <c r="H7" s="93"/>
      <c r="I7" s="45">
        <v>2</v>
      </c>
      <c r="J7" s="86">
        <f t="shared" si="4"/>
        <v>0.5</v>
      </c>
      <c r="K7" s="37"/>
      <c r="L7" s="55">
        <f t="shared" si="0"/>
        <v>0</v>
      </c>
      <c r="M7" s="55">
        <f t="shared" si="1"/>
        <v>0</v>
      </c>
      <c r="N7" s="55">
        <f t="shared" si="2"/>
        <v>0</v>
      </c>
      <c r="O7" s="55">
        <f t="shared" si="3"/>
        <v>0</v>
      </c>
    </row>
    <row r="8" spans="1:15" s="2" customFormat="1" ht="32.1" customHeight="1" x14ac:dyDescent="0.25">
      <c r="A8" s="172"/>
      <c r="B8" s="91"/>
      <c r="C8" s="38" t="s">
        <v>172</v>
      </c>
      <c r="D8" s="39" t="s">
        <v>171</v>
      </c>
      <c r="E8" s="39"/>
      <c r="F8" s="39"/>
      <c r="G8" s="39"/>
      <c r="H8" s="58"/>
      <c r="I8" s="45">
        <v>4</v>
      </c>
      <c r="J8" s="86">
        <f t="shared" si="4"/>
        <v>0.25</v>
      </c>
      <c r="K8" s="37"/>
      <c r="L8" s="55">
        <f t="shared" si="0"/>
        <v>0</v>
      </c>
      <c r="M8" s="55">
        <f t="shared" si="1"/>
        <v>0</v>
      </c>
      <c r="N8" s="55">
        <f t="shared" si="2"/>
        <v>0</v>
      </c>
      <c r="O8" s="55">
        <f t="shared" si="3"/>
        <v>0</v>
      </c>
    </row>
    <row r="9" spans="1:15" s="2" customFormat="1" ht="63" customHeight="1" x14ac:dyDescent="0.25">
      <c r="A9" s="172"/>
      <c r="B9" s="91"/>
      <c r="C9" s="52" t="s">
        <v>232</v>
      </c>
      <c r="D9" s="39" t="s">
        <v>106</v>
      </c>
      <c r="E9" s="87"/>
      <c r="F9" s="93"/>
      <c r="G9" s="87"/>
      <c r="H9" s="93"/>
      <c r="I9" s="45">
        <v>2</v>
      </c>
      <c r="J9" s="86">
        <f t="shared" si="4"/>
        <v>0.5</v>
      </c>
      <c r="K9" s="37"/>
      <c r="L9" s="55">
        <f t="shared" si="0"/>
        <v>0</v>
      </c>
      <c r="M9" s="55">
        <f t="shared" si="1"/>
        <v>0</v>
      </c>
      <c r="N9" s="55">
        <f t="shared" si="2"/>
        <v>0</v>
      </c>
      <c r="O9" s="55">
        <f t="shared" si="3"/>
        <v>0</v>
      </c>
    </row>
    <row r="10" spans="1:15" s="2" customFormat="1" ht="35.1" customHeight="1" x14ac:dyDescent="0.25">
      <c r="A10" s="172"/>
      <c r="B10" s="91"/>
      <c r="C10" s="47" t="s">
        <v>50</v>
      </c>
      <c r="D10" s="39" t="s">
        <v>103</v>
      </c>
      <c r="E10" s="87"/>
      <c r="F10" s="87"/>
      <c r="G10" s="87"/>
      <c r="H10" s="93"/>
      <c r="I10" s="45">
        <v>2</v>
      </c>
      <c r="J10" s="86">
        <f t="shared" si="4"/>
        <v>0.5</v>
      </c>
      <c r="K10" s="37"/>
      <c r="L10" s="55">
        <f t="shared" si="0"/>
        <v>0</v>
      </c>
      <c r="M10" s="55">
        <f t="shared" si="1"/>
        <v>0</v>
      </c>
      <c r="N10" s="55">
        <f t="shared" si="2"/>
        <v>0</v>
      </c>
      <c r="O10" s="55">
        <f t="shared" si="3"/>
        <v>0</v>
      </c>
    </row>
    <row r="11" spans="1:15" s="3" customFormat="1" ht="78.95" customHeight="1" x14ac:dyDescent="0.25">
      <c r="A11" s="172"/>
      <c r="B11" s="52" t="s">
        <v>8</v>
      </c>
      <c r="C11" s="60" t="s">
        <v>36</v>
      </c>
      <c r="D11" s="39" t="s">
        <v>113</v>
      </c>
      <c r="E11" s="39"/>
      <c r="F11" s="39"/>
      <c r="G11" s="39"/>
      <c r="H11" s="39"/>
      <c r="I11" s="45">
        <v>1</v>
      </c>
      <c r="J11" s="86">
        <f t="shared" si="4"/>
        <v>1</v>
      </c>
      <c r="K11" s="37"/>
      <c r="L11" s="55">
        <f t="shared" si="0"/>
        <v>0</v>
      </c>
      <c r="M11" s="55">
        <f t="shared" si="1"/>
        <v>0</v>
      </c>
      <c r="N11" s="55">
        <f t="shared" si="2"/>
        <v>0</v>
      </c>
      <c r="O11" s="55">
        <f t="shared" si="3"/>
        <v>0</v>
      </c>
    </row>
    <row r="12" spans="1:15" s="3" customFormat="1" ht="47.1" customHeight="1" x14ac:dyDescent="0.25">
      <c r="A12" s="172"/>
      <c r="B12" s="52"/>
      <c r="C12" s="52" t="s">
        <v>215</v>
      </c>
      <c r="D12" s="39" t="s">
        <v>114</v>
      </c>
      <c r="E12" s="39"/>
      <c r="F12" s="39"/>
      <c r="G12" s="39"/>
      <c r="H12" s="39"/>
      <c r="I12" s="45">
        <v>1</v>
      </c>
      <c r="J12" s="86">
        <f t="shared" si="4"/>
        <v>1</v>
      </c>
      <c r="K12" s="37"/>
      <c r="L12" s="55">
        <f t="shared" si="0"/>
        <v>0</v>
      </c>
      <c r="M12" s="55">
        <f t="shared" si="1"/>
        <v>0</v>
      </c>
      <c r="N12" s="55">
        <f t="shared" si="2"/>
        <v>0</v>
      </c>
      <c r="O12" s="55">
        <f t="shared" si="3"/>
        <v>0</v>
      </c>
    </row>
    <row r="13" spans="1:15" s="2" customFormat="1" ht="36.950000000000003" customHeight="1" x14ac:dyDescent="0.25">
      <c r="A13" s="172"/>
      <c r="B13" s="38"/>
      <c r="C13" s="52" t="s">
        <v>48</v>
      </c>
      <c r="D13" s="39" t="s">
        <v>157</v>
      </c>
      <c r="E13" s="39"/>
      <c r="F13" s="39"/>
      <c r="G13" s="39"/>
      <c r="H13" s="39"/>
      <c r="I13" s="45">
        <v>2</v>
      </c>
      <c r="J13" s="86">
        <f t="shared" si="4"/>
        <v>0.5</v>
      </c>
      <c r="K13" s="37"/>
      <c r="L13" s="55">
        <f t="shared" si="0"/>
        <v>0</v>
      </c>
      <c r="M13" s="55">
        <f t="shared" si="1"/>
        <v>0</v>
      </c>
      <c r="N13" s="55">
        <f t="shared" si="2"/>
        <v>0</v>
      </c>
      <c r="O13" s="55">
        <f t="shared" si="3"/>
        <v>0</v>
      </c>
    </row>
    <row r="14" spans="1:15" s="2" customFormat="1" ht="24.95" customHeight="1" x14ac:dyDescent="0.25">
      <c r="A14" s="172"/>
      <c r="B14" s="60" t="s">
        <v>9</v>
      </c>
      <c r="C14" s="60" t="s">
        <v>303</v>
      </c>
      <c r="D14" s="39" t="s">
        <v>158</v>
      </c>
      <c r="E14" s="39"/>
      <c r="F14" s="39"/>
      <c r="G14" s="39"/>
      <c r="H14" s="39"/>
      <c r="I14" s="45">
        <v>3</v>
      </c>
      <c r="J14" s="86">
        <f t="shared" si="4"/>
        <v>0.33333333333333331</v>
      </c>
      <c r="K14" s="37"/>
      <c r="L14" s="55">
        <f t="shared" si="0"/>
        <v>0</v>
      </c>
      <c r="M14" s="55">
        <f t="shared" si="1"/>
        <v>0</v>
      </c>
      <c r="N14" s="55">
        <f t="shared" si="2"/>
        <v>0</v>
      </c>
      <c r="O14" s="55">
        <f t="shared" si="3"/>
        <v>0</v>
      </c>
    </row>
    <row r="15" spans="1:15" s="2" customFormat="1" ht="39" customHeight="1" x14ac:dyDescent="0.25">
      <c r="A15" s="172"/>
      <c r="B15" s="60"/>
      <c r="C15" s="52" t="s">
        <v>87</v>
      </c>
      <c r="D15" s="39" t="s">
        <v>159</v>
      </c>
      <c r="E15" s="119"/>
      <c r="F15" s="136"/>
      <c r="G15" s="119"/>
      <c r="H15" s="119"/>
      <c r="I15" s="45">
        <v>3</v>
      </c>
      <c r="J15" s="86">
        <f t="shared" si="4"/>
        <v>0.33333333333333331</v>
      </c>
      <c r="K15" s="37"/>
      <c r="L15" s="55">
        <f t="shared" si="0"/>
        <v>0</v>
      </c>
      <c r="M15" s="55">
        <f t="shared" si="1"/>
        <v>0</v>
      </c>
      <c r="N15" s="55">
        <f t="shared" si="2"/>
        <v>0</v>
      </c>
      <c r="O15" s="55">
        <f t="shared" si="3"/>
        <v>0</v>
      </c>
    </row>
    <row r="16" spans="1:15" s="2" customFormat="1" ht="57.95" customHeight="1" x14ac:dyDescent="0.25">
      <c r="A16" s="172"/>
      <c r="B16" s="52" t="s">
        <v>10</v>
      </c>
      <c r="C16" s="52" t="s">
        <v>86</v>
      </c>
      <c r="D16" s="39" t="s">
        <v>117</v>
      </c>
      <c r="E16" s="39"/>
      <c r="F16" s="39"/>
      <c r="G16" s="39"/>
      <c r="H16" s="39"/>
      <c r="I16" s="45">
        <v>3</v>
      </c>
      <c r="J16" s="86">
        <f t="shared" si="4"/>
        <v>0.33333333333333331</v>
      </c>
      <c r="K16" s="142">
        <f>SUM(J4:J16)</f>
        <v>8.25</v>
      </c>
      <c r="L16" s="55">
        <f t="shared" si="0"/>
        <v>0</v>
      </c>
      <c r="M16" s="55">
        <f t="shared" si="1"/>
        <v>0</v>
      </c>
      <c r="N16" s="55">
        <f t="shared" si="2"/>
        <v>0</v>
      </c>
      <c r="O16" s="55">
        <f t="shared" si="3"/>
        <v>0</v>
      </c>
    </row>
    <row r="17" spans="1:15" s="2" customFormat="1" ht="39" customHeight="1" x14ac:dyDescent="0.25">
      <c r="A17" s="131"/>
      <c r="B17" s="64" t="s">
        <v>291</v>
      </c>
      <c r="C17" s="52"/>
      <c r="D17" s="39"/>
      <c r="E17" s="39"/>
      <c r="F17" s="39"/>
      <c r="G17" s="39"/>
      <c r="H17" s="39"/>
      <c r="I17" s="65"/>
      <c r="J17" s="65"/>
      <c r="K17" s="37"/>
      <c r="L17" s="67">
        <f t="shared" ref="L17:O17" si="5">100*SUM(L4:L16)/$K$16</f>
        <v>0</v>
      </c>
      <c r="M17" s="67">
        <f t="shared" si="5"/>
        <v>0</v>
      </c>
      <c r="N17" s="67">
        <f t="shared" si="5"/>
        <v>0</v>
      </c>
      <c r="O17" s="67">
        <f t="shared" si="5"/>
        <v>0</v>
      </c>
    </row>
    <row r="18" spans="1:15" s="2" customFormat="1" ht="39" customHeight="1" x14ac:dyDescent="0.25">
      <c r="A18" s="131"/>
      <c r="B18" s="52"/>
      <c r="C18" s="52"/>
      <c r="D18" s="39"/>
      <c r="E18" s="39"/>
      <c r="F18" s="39"/>
      <c r="G18" s="39"/>
      <c r="H18" s="39"/>
      <c r="I18" s="65"/>
      <c r="J18" s="65"/>
      <c r="K18" s="37"/>
      <c r="L18" s="67"/>
      <c r="M18" s="67"/>
      <c r="N18" s="67"/>
      <c r="O18" s="67"/>
    </row>
    <row r="19" spans="1:15" s="2" customFormat="1" ht="24" customHeight="1" x14ac:dyDescent="0.25">
      <c r="A19" s="130">
        <v>2</v>
      </c>
      <c r="B19" s="38" t="s">
        <v>0</v>
      </c>
      <c r="C19" s="38"/>
      <c r="D19" s="37"/>
      <c r="E19" s="37"/>
      <c r="F19" s="37"/>
      <c r="G19" s="37"/>
      <c r="H19" s="37"/>
      <c r="I19" s="40" t="s">
        <v>164</v>
      </c>
      <c r="J19" s="84" t="s">
        <v>165</v>
      </c>
      <c r="K19" s="37"/>
      <c r="L19" s="37"/>
      <c r="M19" s="37"/>
      <c r="N19" s="37"/>
      <c r="O19" s="37"/>
    </row>
    <row r="20" spans="1:15" s="2" customFormat="1" ht="48.95" customHeight="1" x14ac:dyDescent="0.25">
      <c r="A20" s="172" t="s">
        <v>3</v>
      </c>
      <c r="B20" s="52"/>
      <c r="C20" s="102" t="s">
        <v>217</v>
      </c>
      <c r="D20" s="133" t="s">
        <v>105</v>
      </c>
      <c r="E20" s="55"/>
      <c r="F20" s="55"/>
      <c r="G20" s="55"/>
      <c r="H20" s="55"/>
      <c r="I20" s="45">
        <v>1</v>
      </c>
      <c r="J20" s="86">
        <f t="shared" ref="J20:J38" si="6">1/I20</f>
        <v>1</v>
      </c>
      <c r="K20" s="37"/>
      <c r="L20" s="55">
        <f t="shared" ref="L20:O26" si="7">$J20*E20</f>
        <v>0</v>
      </c>
      <c r="M20" s="55">
        <f t="shared" si="7"/>
        <v>0</v>
      </c>
      <c r="N20" s="55">
        <f t="shared" si="7"/>
        <v>0</v>
      </c>
      <c r="O20" s="55">
        <f t="shared" si="7"/>
        <v>0</v>
      </c>
    </row>
    <row r="21" spans="1:15" s="2" customFormat="1" ht="45.95" customHeight="1" x14ac:dyDescent="0.25">
      <c r="A21" s="172"/>
      <c r="B21" s="52"/>
      <c r="C21" s="52" t="s">
        <v>204</v>
      </c>
      <c r="D21" s="39" t="s">
        <v>114</v>
      </c>
      <c r="E21" s="39"/>
      <c r="F21" s="39"/>
      <c r="G21" s="39"/>
      <c r="H21" s="39"/>
      <c r="I21" s="45">
        <v>1</v>
      </c>
      <c r="J21" s="86">
        <f t="shared" si="6"/>
        <v>1</v>
      </c>
      <c r="K21" s="37"/>
      <c r="L21" s="55">
        <f t="shared" si="7"/>
        <v>0</v>
      </c>
      <c r="M21" s="55">
        <f t="shared" si="7"/>
        <v>0</v>
      </c>
      <c r="N21" s="55">
        <f t="shared" si="7"/>
        <v>0</v>
      </c>
      <c r="O21" s="55">
        <f t="shared" si="7"/>
        <v>0</v>
      </c>
    </row>
    <row r="22" spans="1:15" s="2" customFormat="1" ht="62.1" customHeight="1" x14ac:dyDescent="0.25">
      <c r="A22" s="172"/>
      <c r="B22" s="70" t="s">
        <v>88</v>
      </c>
      <c r="C22" s="102" t="s">
        <v>304</v>
      </c>
      <c r="D22" s="39" t="s">
        <v>103</v>
      </c>
      <c r="E22" s="137"/>
      <c r="F22" s="137"/>
      <c r="G22" s="137"/>
      <c r="H22" s="137"/>
      <c r="I22" s="45">
        <v>1</v>
      </c>
      <c r="J22" s="86">
        <f t="shared" si="6"/>
        <v>1</v>
      </c>
      <c r="K22" s="37"/>
      <c r="L22" s="55">
        <f t="shared" si="7"/>
        <v>0</v>
      </c>
      <c r="M22" s="55">
        <f t="shared" si="7"/>
        <v>0</v>
      </c>
      <c r="N22" s="55">
        <f t="shared" si="7"/>
        <v>0</v>
      </c>
      <c r="O22" s="55">
        <f t="shared" si="7"/>
        <v>0</v>
      </c>
    </row>
    <row r="23" spans="1:15" s="2" customFormat="1" ht="84" customHeight="1" x14ac:dyDescent="0.25">
      <c r="A23" s="172"/>
      <c r="B23" s="37"/>
      <c r="C23" s="52" t="s">
        <v>233</v>
      </c>
      <c r="D23" s="39" t="s">
        <v>103</v>
      </c>
      <c r="E23" s="138"/>
      <c r="F23" s="138"/>
      <c r="G23" s="138"/>
      <c r="H23" s="137"/>
      <c r="I23" s="45">
        <v>1</v>
      </c>
      <c r="J23" s="86">
        <f t="shared" si="6"/>
        <v>1</v>
      </c>
      <c r="K23" s="37"/>
      <c r="L23" s="55">
        <f t="shared" si="7"/>
        <v>0</v>
      </c>
      <c r="M23" s="55">
        <f t="shared" si="7"/>
        <v>0</v>
      </c>
      <c r="N23" s="55">
        <f t="shared" si="7"/>
        <v>0</v>
      </c>
      <c r="O23" s="55">
        <f t="shared" si="7"/>
        <v>0</v>
      </c>
    </row>
    <row r="24" spans="1:15" s="2" customFormat="1" ht="36" customHeight="1" x14ac:dyDescent="0.25">
      <c r="A24" s="172"/>
      <c r="B24" s="70"/>
      <c r="C24" s="52" t="s">
        <v>49</v>
      </c>
      <c r="D24" s="39" t="s">
        <v>157</v>
      </c>
      <c r="E24" s="39"/>
      <c r="F24" s="39"/>
      <c r="G24" s="39"/>
      <c r="H24" s="39"/>
      <c r="I24" s="45">
        <v>2</v>
      </c>
      <c r="J24" s="86">
        <f t="shared" si="6"/>
        <v>0.5</v>
      </c>
      <c r="K24" s="37"/>
      <c r="L24" s="55">
        <f t="shared" si="7"/>
        <v>0</v>
      </c>
      <c r="M24" s="55">
        <f t="shared" si="7"/>
        <v>0</v>
      </c>
      <c r="N24" s="55">
        <f t="shared" si="7"/>
        <v>0</v>
      </c>
      <c r="O24" s="55">
        <f t="shared" si="7"/>
        <v>0</v>
      </c>
    </row>
    <row r="25" spans="1:15" s="2" customFormat="1" ht="36" customHeight="1" x14ac:dyDescent="0.25">
      <c r="A25" s="172"/>
      <c r="B25" s="70"/>
      <c r="C25" s="38" t="s">
        <v>170</v>
      </c>
      <c r="D25" s="139" t="s">
        <v>171</v>
      </c>
      <c r="E25" s="39"/>
      <c r="F25" s="39"/>
      <c r="G25" s="39"/>
      <c r="H25" s="58"/>
      <c r="I25" s="45">
        <v>3</v>
      </c>
      <c r="J25" s="86">
        <f t="shared" si="6"/>
        <v>0.33333333333333331</v>
      </c>
      <c r="K25" s="37"/>
      <c r="L25" s="55">
        <f t="shared" si="7"/>
        <v>0</v>
      </c>
      <c r="M25" s="55">
        <f t="shared" si="7"/>
        <v>0</v>
      </c>
      <c r="N25" s="55">
        <f t="shared" si="7"/>
        <v>0</v>
      </c>
      <c r="O25" s="55">
        <f t="shared" si="7"/>
        <v>0</v>
      </c>
    </row>
    <row r="26" spans="1:15" s="2" customFormat="1" ht="48.95" customHeight="1" x14ac:dyDescent="0.25">
      <c r="A26" s="172"/>
      <c r="B26" s="70"/>
      <c r="C26" s="102" t="s">
        <v>218</v>
      </c>
      <c r="D26" s="39" t="s">
        <v>111</v>
      </c>
      <c r="E26" s="87"/>
      <c r="F26" s="87"/>
      <c r="G26" s="87"/>
      <c r="H26" s="87"/>
      <c r="I26" s="45">
        <v>2</v>
      </c>
      <c r="J26" s="86">
        <f t="shared" si="6"/>
        <v>0.5</v>
      </c>
      <c r="K26" s="37"/>
      <c r="L26" s="55">
        <f t="shared" si="7"/>
        <v>0</v>
      </c>
      <c r="M26" s="55">
        <f t="shared" si="7"/>
        <v>0</v>
      </c>
      <c r="N26" s="55">
        <f t="shared" si="7"/>
        <v>0</v>
      </c>
      <c r="O26" s="55">
        <f t="shared" si="7"/>
        <v>0</v>
      </c>
    </row>
    <row r="27" spans="1:15" s="2" customFormat="1" ht="48" customHeight="1" x14ac:dyDescent="0.25">
      <c r="A27" s="172"/>
      <c r="B27" s="70"/>
      <c r="C27" s="52" t="s">
        <v>190</v>
      </c>
      <c r="D27" s="39" t="s">
        <v>189</v>
      </c>
      <c r="E27" s="87"/>
      <c r="F27" s="87"/>
      <c r="G27" s="39"/>
      <c r="H27" s="87"/>
      <c r="I27" s="45">
        <v>1</v>
      </c>
      <c r="J27" s="86">
        <f t="shared" si="6"/>
        <v>1</v>
      </c>
      <c r="K27" s="37"/>
      <c r="L27" s="55">
        <f t="shared" ref="L27:L38" si="8">$J27*E27</f>
        <v>0</v>
      </c>
      <c r="M27" s="55">
        <f t="shared" ref="M27:M38" si="9">$J27*F27</f>
        <v>0</v>
      </c>
      <c r="N27" s="55"/>
      <c r="O27" s="55">
        <f t="shared" ref="O27:O38" si="10">$J27*H27</f>
        <v>0</v>
      </c>
    </row>
    <row r="28" spans="1:15" s="2" customFormat="1" ht="63" x14ac:dyDescent="0.25">
      <c r="A28" s="172"/>
      <c r="B28" s="70"/>
      <c r="C28" s="47" t="s">
        <v>83</v>
      </c>
      <c r="D28" s="53" t="s">
        <v>151</v>
      </c>
      <c r="E28" s="53"/>
      <c r="F28" s="53"/>
      <c r="G28" s="53"/>
      <c r="H28" s="53"/>
      <c r="I28" s="45">
        <v>3</v>
      </c>
      <c r="J28" s="86">
        <f t="shared" si="6"/>
        <v>0.33333333333333331</v>
      </c>
      <c r="K28" s="125"/>
      <c r="L28" s="55">
        <f t="shared" si="8"/>
        <v>0</v>
      </c>
      <c r="M28" s="55">
        <f t="shared" si="9"/>
        <v>0</v>
      </c>
      <c r="N28" s="55">
        <f t="shared" ref="N28:N38" si="11">$J28*G28</f>
        <v>0</v>
      </c>
      <c r="O28" s="55">
        <f t="shared" si="10"/>
        <v>0</v>
      </c>
    </row>
    <row r="29" spans="1:15" s="2" customFormat="1" ht="57.95" customHeight="1" x14ac:dyDescent="0.25">
      <c r="A29" s="172"/>
      <c r="B29" s="70"/>
      <c r="C29" s="52" t="s">
        <v>235</v>
      </c>
      <c r="D29" s="39" t="s">
        <v>106</v>
      </c>
      <c r="E29" s="87"/>
      <c r="F29" s="87"/>
      <c r="G29" s="87"/>
      <c r="H29" s="87"/>
      <c r="I29" s="45">
        <v>2</v>
      </c>
      <c r="J29" s="86">
        <f t="shared" si="6"/>
        <v>0.5</v>
      </c>
      <c r="K29" s="37"/>
      <c r="L29" s="55">
        <f t="shared" si="8"/>
        <v>0</v>
      </c>
      <c r="M29" s="55">
        <f t="shared" si="9"/>
        <v>0</v>
      </c>
      <c r="N29" s="55">
        <f t="shared" si="11"/>
        <v>0</v>
      </c>
      <c r="O29" s="55">
        <f t="shared" si="10"/>
        <v>0</v>
      </c>
    </row>
    <row r="30" spans="1:15" s="2" customFormat="1" ht="54" customHeight="1" x14ac:dyDescent="0.25">
      <c r="A30" s="172"/>
      <c r="B30" s="70"/>
      <c r="C30" s="47" t="s">
        <v>205</v>
      </c>
      <c r="D30" s="39" t="s">
        <v>103</v>
      </c>
      <c r="E30" s="87"/>
      <c r="F30" s="87"/>
      <c r="G30" s="87"/>
      <c r="H30" s="87"/>
      <c r="I30" s="45">
        <v>3</v>
      </c>
      <c r="J30" s="86">
        <f t="shared" si="6"/>
        <v>0.33333333333333331</v>
      </c>
      <c r="K30" s="37"/>
      <c r="L30" s="55">
        <f t="shared" si="8"/>
        <v>0</v>
      </c>
      <c r="M30" s="55">
        <f t="shared" si="9"/>
        <v>0</v>
      </c>
      <c r="N30" s="55">
        <f t="shared" si="11"/>
        <v>0</v>
      </c>
      <c r="O30" s="55">
        <f t="shared" si="10"/>
        <v>0</v>
      </c>
    </row>
    <row r="31" spans="1:15" s="2" customFormat="1" ht="38.1" customHeight="1" thickBot="1" x14ac:dyDescent="0.3">
      <c r="A31" s="172"/>
      <c r="B31" s="70"/>
      <c r="C31" s="47" t="s">
        <v>206</v>
      </c>
      <c r="D31" s="37" t="s">
        <v>103</v>
      </c>
      <c r="E31" s="89"/>
      <c r="F31" s="89"/>
      <c r="G31" s="89"/>
      <c r="H31" s="89"/>
      <c r="I31" s="45">
        <v>2</v>
      </c>
      <c r="J31" s="86">
        <f t="shared" si="6"/>
        <v>0.5</v>
      </c>
      <c r="K31" s="37"/>
      <c r="L31" s="55">
        <f t="shared" si="8"/>
        <v>0</v>
      </c>
      <c r="M31" s="55">
        <f t="shared" si="9"/>
        <v>0</v>
      </c>
      <c r="N31" s="55">
        <f t="shared" si="11"/>
        <v>0</v>
      </c>
      <c r="O31" s="55">
        <f t="shared" si="10"/>
        <v>0</v>
      </c>
    </row>
    <row r="32" spans="1:15" s="4" customFormat="1" ht="50.1" customHeight="1" x14ac:dyDescent="0.25">
      <c r="A32" s="172"/>
      <c r="B32" s="38"/>
      <c r="C32" s="52" t="s">
        <v>51</v>
      </c>
      <c r="D32" s="37" t="s">
        <v>107</v>
      </c>
      <c r="E32" s="37"/>
      <c r="F32" s="37"/>
      <c r="G32" s="37"/>
      <c r="H32" s="37"/>
      <c r="I32" s="45">
        <v>3</v>
      </c>
      <c r="J32" s="86">
        <f t="shared" si="6"/>
        <v>0.33333333333333331</v>
      </c>
      <c r="K32" s="37"/>
      <c r="L32" s="55">
        <f t="shared" si="8"/>
        <v>0</v>
      </c>
      <c r="M32" s="55">
        <f t="shared" si="9"/>
        <v>0</v>
      </c>
      <c r="N32" s="55">
        <f t="shared" si="11"/>
        <v>0</v>
      </c>
      <c r="O32" s="55">
        <f t="shared" si="10"/>
        <v>0</v>
      </c>
    </row>
    <row r="33" spans="1:15" s="3" customFormat="1" ht="63" x14ac:dyDescent="0.25">
      <c r="A33" s="172"/>
      <c r="B33" s="52" t="s">
        <v>11</v>
      </c>
      <c r="C33" s="52" t="s">
        <v>52</v>
      </c>
      <c r="D33" s="37" t="s">
        <v>109</v>
      </c>
      <c r="E33" s="37"/>
      <c r="F33" s="37"/>
      <c r="G33" s="37"/>
      <c r="H33" s="37"/>
      <c r="I33" s="45">
        <v>3</v>
      </c>
      <c r="J33" s="86">
        <f t="shared" si="6"/>
        <v>0.33333333333333331</v>
      </c>
      <c r="K33" s="37"/>
      <c r="L33" s="55">
        <f t="shared" si="8"/>
        <v>0</v>
      </c>
      <c r="M33" s="55">
        <f t="shared" si="9"/>
        <v>0</v>
      </c>
      <c r="N33" s="55">
        <f t="shared" si="11"/>
        <v>0</v>
      </c>
      <c r="O33" s="55">
        <f t="shared" si="10"/>
        <v>0</v>
      </c>
    </row>
    <row r="34" spans="1:15" s="3" customFormat="1" ht="36" customHeight="1" x14ac:dyDescent="0.25">
      <c r="A34" s="172"/>
      <c r="B34" s="52"/>
      <c r="C34" s="70" t="s">
        <v>163</v>
      </c>
      <c r="D34" s="37" t="s">
        <v>104</v>
      </c>
      <c r="E34" s="92"/>
      <c r="F34" s="89"/>
      <c r="G34" s="89"/>
      <c r="H34" s="92"/>
      <c r="I34" s="45">
        <v>3</v>
      </c>
      <c r="J34" s="86">
        <f t="shared" si="6"/>
        <v>0.33333333333333331</v>
      </c>
      <c r="K34" s="37"/>
      <c r="L34" s="55">
        <f t="shared" si="8"/>
        <v>0</v>
      </c>
      <c r="M34" s="55">
        <f t="shared" si="9"/>
        <v>0</v>
      </c>
      <c r="N34" s="55">
        <f t="shared" si="11"/>
        <v>0</v>
      </c>
      <c r="O34" s="55">
        <f t="shared" si="10"/>
        <v>0</v>
      </c>
    </row>
    <row r="35" spans="1:15" s="2" customFormat="1" ht="113.1" customHeight="1" x14ac:dyDescent="0.25">
      <c r="A35" s="172"/>
      <c r="B35" s="52" t="s">
        <v>12</v>
      </c>
      <c r="C35" s="52" t="s">
        <v>53</v>
      </c>
      <c r="D35" s="37" t="s">
        <v>144</v>
      </c>
      <c r="E35" s="37"/>
      <c r="F35" s="37"/>
      <c r="G35" s="37"/>
      <c r="H35" s="37"/>
      <c r="I35" s="45">
        <v>4</v>
      </c>
      <c r="J35" s="86">
        <f t="shared" si="6"/>
        <v>0.25</v>
      </c>
      <c r="K35" s="37"/>
      <c r="L35" s="55">
        <f t="shared" si="8"/>
        <v>0</v>
      </c>
      <c r="M35" s="55">
        <f t="shared" si="9"/>
        <v>0</v>
      </c>
      <c r="N35" s="55">
        <f t="shared" si="11"/>
        <v>0</v>
      </c>
      <c r="O35" s="55">
        <f t="shared" si="10"/>
        <v>0</v>
      </c>
    </row>
    <row r="36" spans="1:15" ht="41.1" customHeight="1" x14ac:dyDescent="0.25">
      <c r="A36" s="172"/>
      <c r="B36" s="51"/>
      <c r="C36" s="52" t="s">
        <v>54</v>
      </c>
      <c r="D36" s="59" t="s">
        <v>117</v>
      </c>
      <c r="E36" s="59"/>
      <c r="F36" s="59"/>
      <c r="G36" s="59"/>
      <c r="H36" s="59"/>
      <c r="I36" s="45">
        <v>3</v>
      </c>
      <c r="J36" s="86">
        <f t="shared" si="6"/>
        <v>0.33333333333333331</v>
      </c>
      <c r="K36" s="37"/>
      <c r="L36" s="55">
        <f t="shared" si="8"/>
        <v>0</v>
      </c>
      <c r="M36" s="55">
        <f t="shared" si="9"/>
        <v>0</v>
      </c>
      <c r="N36" s="55">
        <f t="shared" si="11"/>
        <v>0</v>
      </c>
      <c r="O36" s="55">
        <f t="shared" si="10"/>
        <v>0</v>
      </c>
    </row>
    <row r="37" spans="1:15" ht="51" customHeight="1" x14ac:dyDescent="0.25">
      <c r="A37" s="172"/>
      <c r="B37" s="102"/>
      <c r="C37" s="140" t="s">
        <v>55</v>
      </c>
      <c r="D37" s="53" t="s">
        <v>138</v>
      </c>
      <c r="E37" s="117"/>
      <c r="F37" s="117"/>
      <c r="G37" s="117"/>
      <c r="H37" s="117"/>
      <c r="I37" s="45">
        <v>2</v>
      </c>
      <c r="J37" s="86">
        <f t="shared" si="6"/>
        <v>0.5</v>
      </c>
      <c r="K37" s="37"/>
      <c r="L37" s="55">
        <f t="shared" si="8"/>
        <v>0</v>
      </c>
      <c r="M37" s="55">
        <f t="shared" si="9"/>
        <v>0</v>
      </c>
      <c r="N37" s="55">
        <f t="shared" si="11"/>
        <v>0</v>
      </c>
      <c r="O37" s="55">
        <f t="shared" si="10"/>
        <v>0</v>
      </c>
    </row>
    <row r="38" spans="1:15" ht="35.1" customHeight="1" x14ac:dyDescent="0.25">
      <c r="A38" s="172"/>
      <c r="B38" s="51"/>
      <c r="C38" s="47" t="s">
        <v>192</v>
      </c>
      <c r="D38" s="59" t="s">
        <v>116</v>
      </c>
      <c r="E38" s="59"/>
      <c r="F38" s="59"/>
      <c r="G38" s="59"/>
      <c r="H38" s="59"/>
      <c r="I38" s="45">
        <v>3</v>
      </c>
      <c r="J38" s="86">
        <f t="shared" si="6"/>
        <v>0.33333333333333331</v>
      </c>
      <c r="K38" s="37">
        <f>SUM(J20:J38)</f>
        <v>10.416666666666668</v>
      </c>
      <c r="L38" s="55">
        <f t="shared" si="8"/>
        <v>0</v>
      </c>
      <c r="M38" s="55">
        <f t="shared" si="9"/>
        <v>0</v>
      </c>
      <c r="N38" s="55">
        <f t="shared" si="11"/>
        <v>0</v>
      </c>
      <c r="O38" s="55">
        <f t="shared" si="10"/>
        <v>0</v>
      </c>
    </row>
    <row r="39" spans="1:15" ht="33" customHeight="1" x14ac:dyDescent="0.25">
      <c r="A39" s="132"/>
      <c r="B39" s="39"/>
      <c r="C39" s="39"/>
      <c r="D39" s="39"/>
      <c r="E39" s="39"/>
      <c r="F39" s="39"/>
      <c r="G39" s="39"/>
      <c r="H39" s="39"/>
      <c r="I39" s="39"/>
      <c r="J39" s="39"/>
      <c r="K39" s="72" t="s">
        <v>275</v>
      </c>
      <c r="L39" s="73">
        <f>100*SUM(L20:L38)/$K$38</f>
        <v>0</v>
      </c>
      <c r="M39" s="73">
        <f>100*SUM(M20:M38)/$K$38</f>
        <v>0</v>
      </c>
      <c r="N39" s="73">
        <f>100*SUM(N20:N38)/$K$38</f>
        <v>0</v>
      </c>
      <c r="O39" s="73">
        <f>100*SUM(O20:O38)/$K$38</f>
        <v>0</v>
      </c>
    </row>
    <row r="40" spans="1:15" ht="42.95" customHeight="1" x14ac:dyDescent="0.25">
      <c r="A40" s="132"/>
      <c r="B40" s="64" t="s">
        <v>292</v>
      </c>
      <c r="C40" s="39"/>
      <c r="D40" s="39"/>
      <c r="E40" s="39"/>
      <c r="F40" s="39"/>
      <c r="G40" s="39"/>
      <c r="H40" s="39"/>
      <c r="I40" s="39"/>
      <c r="J40" s="39"/>
      <c r="K40" s="66" t="s">
        <v>276</v>
      </c>
      <c r="L40" s="75">
        <f>(L17*0.5+L39)/1.5</f>
        <v>0</v>
      </c>
      <c r="M40" s="75">
        <f>(M17*0.5+M39)/1.5</f>
        <v>0</v>
      </c>
      <c r="N40" s="75">
        <f>(N17*0.5+N39)/1.5</f>
        <v>0</v>
      </c>
      <c r="O40" s="75">
        <f>(O17*0.5+O39)/1.5</f>
        <v>0</v>
      </c>
    </row>
    <row r="41" spans="1:15" ht="42.95" customHeight="1" x14ac:dyDescent="0.25">
      <c r="A41" s="132"/>
      <c r="B41" s="39"/>
      <c r="C41" s="39"/>
      <c r="D41" s="39"/>
      <c r="E41" s="39"/>
      <c r="F41" s="39"/>
      <c r="G41" s="39"/>
      <c r="H41" s="39"/>
      <c r="I41" s="39"/>
      <c r="J41" s="39"/>
      <c r="K41" s="66"/>
      <c r="L41" s="75"/>
      <c r="M41" s="75"/>
      <c r="N41" s="75"/>
      <c r="O41" s="75"/>
    </row>
    <row r="42" spans="1:15" s="2" customFormat="1" ht="24" customHeight="1" x14ac:dyDescent="0.25">
      <c r="A42" s="130">
        <v>3</v>
      </c>
      <c r="B42" s="38" t="s">
        <v>0</v>
      </c>
      <c r="C42" s="38"/>
      <c r="D42" s="37"/>
      <c r="E42" s="37"/>
      <c r="F42" s="37"/>
      <c r="G42" s="37"/>
      <c r="H42" s="37"/>
      <c r="I42" s="45" t="s">
        <v>164</v>
      </c>
      <c r="J42" s="86" t="s">
        <v>165</v>
      </c>
      <c r="K42" s="37"/>
      <c r="L42" s="37"/>
      <c r="M42" s="37"/>
      <c r="N42" s="37"/>
      <c r="O42" s="37"/>
    </row>
    <row r="43" spans="1:15" s="2" customFormat="1" ht="33" customHeight="1" x14ac:dyDescent="0.25">
      <c r="A43" s="172" t="s">
        <v>4</v>
      </c>
      <c r="B43" s="52"/>
      <c r="C43" s="102" t="s">
        <v>56</v>
      </c>
      <c r="D43" s="133" t="s">
        <v>105</v>
      </c>
      <c r="E43" s="55"/>
      <c r="F43" s="55"/>
      <c r="G43" s="55"/>
      <c r="H43" s="141"/>
      <c r="I43" s="45">
        <v>1</v>
      </c>
      <c r="J43" s="86">
        <f>1/I43</f>
        <v>1</v>
      </c>
      <c r="K43" s="37"/>
      <c r="L43" s="55">
        <f t="shared" ref="L43:L58" si="12">$J43*E43</f>
        <v>0</v>
      </c>
      <c r="M43" s="55">
        <f t="shared" ref="M43:M58" si="13">$J43*F43</f>
        <v>0</v>
      </c>
      <c r="N43" s="55">
        <f t="shared" ref="N43:N58" si="14">$J43*G43</f>
        <v>0</v>
      </c>
      <c r="O43" s="55">
        <f t="shared" ref="O43:O58" si="15">$J43*H43</f>
        <v>0</v>
      </c>
    </row>
    <row r="44" spans="1:15" s="2" customFormat="1" ht="63" x14ac:dyDescent="0.25">
      <c r="A44" s="172"/>
      <c r="B44" s="70" t="s">
        <v>37</v>
      </c>
      <c r="C44" s="52" t="s">
        <v>261</v>
      </c>
      <c r="D44" s="39" t="s">
        <v>103</v>
      </c>
      <c r="E44" s="87"/>
      <c r="F44" s="87"/>
      <c r="G44" s="87"/>
      <c r="H44" s="87"/>
      <c r="I44" s="45">
        <v>1</v>
      </c>
      <c r="J44" s="86">
        <f t="shared" ref="J44:J58" si="16">1/I44</f>
        <v>1</v>
      </c>
      <c r="K44" s="37"/>
      <c r="L44" s="55">
        <f t="shared" si="12"/>
        <v>0</v>
      </c>
      <c r="M44" s="55">
        <f t="shared" si="13"/>
        <v>0</v>
      </c>
      <c r="N44" s="55">
        <f t="shared" si="14"/>
        <v>0</v>
      </c>
      <c r="O44" s="55">
        <f t="shared" si="15"/>
        <v>0</v>
      </c>
    </row>
    <row r="45" spans="1:15" s="2" customFormat="1" ht="47.25" x14ac:dyDescent="0.25">
      <c r="A45" s="172"/>
      <c r="B45" s="120"/>
      <c r="C45" s="52" t="s">
        <v>234</v>
      </c>
      <c r="D45" s="39" t="s">
        <v>103</v>
      </c>
      <c r="E45" s="87"/>
      <c r="F45" s="87"/>
      <c r="G45" s="87"/>
      <c r="H45" s="87"/>
      <c r="I45" s="45">
        <v>1</v>
      </c>
      <c r="J45" s="86">
        <f t="shared" si="16"/>
        <v>1</v>
      </c>
      <c r="K45" s="37"/>
      <c r="L45" s="55">
        <f t="shared" si="12"/>
        <v>0</v>
      </c>
      <c r="M45" s="55">
        <f t="shared" si="13"/>
        <v>0</v>
      </c>
      <c r="N45" s="55">
        <f t="shared" si="14"/>
        <v>0</v>
      </c>
      <c r="O45" s="55">
        <f t="shared" si="15"/>
        <v>0</v>
      </c>
    </row>
    <row r="46" spans="1:15" s="2" customFormat="1" ht="39" customHeight="1" x14ac:dyDescent="0.25">
      <c r="A46" s="172"/>
      <c r="B46" s="51"/>
      <c r="C46" s="52" t="s">
        <v>57</v>
      </c>
      <c r="D46" s="117" t="s">
        <v>114</v>
      </c>
      <c r="E46" s="117"/>
      <c r="F46" s="117"/>
      <c r="G46" s="117"/>
      <c r="H46" s="117"/>
      <c r="I46" s="45">
        <v>1</v>
      </c>
      <c r="J46" s="86">
        <f t="shared" si="16"/>
        <v>1</v>
      </c>
      <c r="K46" s="37"/>
      <c r="L46" s="55">
        <f t="shared" si="12"/>
        <v>0</v>
      </c>
      <c r="M46" s="55">
        <f t="shared" si="13"/>
        <v>0</v>
      </c>
      <c r="N46" s="55">
        <f t="shared" si="14"/>
        <v>0</v>
      </c>
      <c r="O46" s="55">
        <f t="shared" si="15"/>
        <v>0</v>
      </c>
    </row>
    <row r="47" spans="1:15" s="2" customFormat="1" ht="48" customHeight="1" x14ac:dyDescent="0.25">
      <c r="A47" s="172"/>
      <c r="B47" s="70"/>
      <c r="C47" s="52" t="s">
        <v>219</v>
      </c>
      <c r="D47" s="39" t="s">
        <v>111</v>
      </c>
      <c r="E47" s="87"/>
      <c r="F47" s="87"/>
      <c r="G47" s="87"/>
      <c r="H47" s="87"/>
      <c r="I47" s="45">
        <v>2</v>
      </c>
      <c r="J47" s="86">
        <f t="shared" si="16"/>
        <v>0.5</v>
      </c>
      <c r="K47" s="37"/>
      <c r="L47" s="55">
        <f t="shared" si="12"/>
        <v>0</v>
      </c>
      <c r="M47" s="55">
        <f t="shared" si="13"/>
        <v>0</v>
      </c>
      <c r="N47" s="55">
        <f t="shared" si="14"/>
        <v>0</v>
      </c>
      <c r="O47" s="55">
        <f t="shared" si="15"/>
        <v>0</v>
      </c>
    </row>
    <row r="48" spans="1:15" s="2" customFormat="1" ht="47.25" x14ac:dyDescent="0.25">
      <c r="A48" s="172"/>
      <c r="B48" s="52"/>
      <c r="C48" s="52" t="s">
        <v>236</v>
      </c>
      <c r="D48" s="39" t="s">
        <v>106</v>
      </c>
      <c r="E48" s="87"/>
      <c r="F48" s="87"/>
      <c r="G48" s="87"/>
      <c r="H48" s="87"/>
      <c r="I48" s="45">
        <v>2</v>
      </c>
      <c r="J48" s="86">
        <f t="shared" si="16"/>
        <v>0.5</v>
      </c>
      <c r="K48" s="37"/>
      <c r="L48" s="55">
        <f t="shared" si="12"/>
        <v>0</v>
      </c>
      <c r="M48" s="55">
        <f t="shared" si="13"/>
        <v>0</v>
      </c>
      <c r="N48" s="55">
        <f t="shared" si="14"/>
        <v>0</v>
      </c>
      <c r="O48" s="55">
        <f t="shared" si="15"/>
        <v>0</v>
      </c>
    </row>
    <row r="49" spans="1:15" s="2" customFormat="1" ht="42" customHeight="1" x14ac:dyDescent="0.25">
      <c r="A49" s="172"/>
      <c r="B49" s="70"/>
      <c r="C49" s="47" t="s">
        <v>58</v>
      </c>
      <c r="D49" s="39" t="s">
        <v>103</v>
      </c>
      <c r="E49" s="39"/>
      <c r="F49" s="39"/>
      <c r="G49" s="39"/>
      <c r="H49" s="39"/>
      <c r="I49" s="45">
        <v>2</v>
      </c>
      <c r="J49" s="86">
        <f t="shared" si="16"/>
        <v>0.5</v>
      </c>
      <c r="K49" s="37"/>
      <c r="L49" s="55">
        <f t="shared" si="12"/>
        <v>0</v>
      </c>
      <c r="M49" s="55">
        <f t="shared" si="13"/>
        <v>0</v>
      </c>
      <c r="N49" s="55">
        <f t="shared" si="14"/>
        <v>0</v>
      </c>
      <c r="O49" s="55">
        <f t="shared" si="15"/>
        <v>0</v>
      </c>
    </row>
    <row r="50" spans="1:15" s="2" customFormat="1" ht="42" customHeight="1" x14ac:dyDescent="0.25">
      <c r="A50" s="172"/>
      <c r="B50" s="70"/>
      <c r="C50" s="47" t="s">
        <v>59</v>
      </c>
      <c r="D50" s="37" t="s">
        <v>103</v>
      </c>
      <c r="E50" s="89"/>
      <c r="F50" s="89"/>
      <c r="G50" s="89"/>
      <c r="H50" s="89"/>
      <c r="I50" s="45">
        <v>2</v>
      </c>
      <c r="J50" s="86">
        <f t="shared" si="16"/>
        <v>0.5</v>
      </c>
      <c r="K50" s="37"/>
      <c r="L50" s="55">
        <f t="shared" si="12"/>
        <v>0</v>
      </c>
      <c r="M50" s="55">
        <f t="shared" si="13"/>
        <v>0</v>
      </c>
      <c r="N50" s="55">
        <f t="shared" si="14"/>
        <v>0</v>
      </c>
      <c r="O50" s="55">
        <f t="shared" si="15"/>
        <v>0</v>
      </c>
    </row>
    <row r="51" spans="1:15" s="2" customFormat="1" ht="42" customHeight="1" x14ac:dyDescent="0.25">
      <c r="A51" s="172"/>
      <c r="B51" s="70"/>
      <c r="C51" s="52" t="s">
        <v>39</v>
      </c>
      <c r="D51" s="37" t="s">
        <v>160</v>
      </c>
      <c r="E51" s="37"/>
      <c r="F51" s="37"/>
      <c r="G51" s="37"/>
      <c r="H51" s="37"/>
      <c r="I51" s="45">
        <v>2</v>
      </c>
      <c r="J51" s="86">
        <f t="shared" si="16"/>
        <v>0.5</v>
      </c>
      <c r="K51" s="37"/>
      <c r="L51" s="55">
        <f t="shared" si="12"/>
        <v>0</v>
      </c>
      <c r="M51" s="55">
        <f t="shared" si="13"/>
        <v>0</v>
      </c>
      <c r="N51" s="55">
        <f t="shared" si="14"/>
        <v>0</v>
      </c>
      <c r="O51" s="55">
        <f t="shared" si="15"/>
        <v>0</v>
      </c>
    </row>
    <row r="52" spans="1:15" s="2" customFormat="1" ht="42" customHeight="1" x14ac:dyDescent="0.25">
      <c r="A52" s="172"/>
      <c r="B52" s="70"/>
      <c r="C52" s="70" t="s">
        <v>305</v>
      </c>
      <c r="D52" s="37" t="s">
        <v>103</v>
      </c>
      <c r="E52" s="89"/>
      <c r="F52" s="89"/>
      <c r="G52" s="89"/>
      <c r="H52" s="37"/>
      <c r="I52" s="45">
        <v>2</v>
      </c>
      <c r="J52" s="86">
        <f t="shared" si="16"/>
        <v>0.5</v>
      </c>
      <c r="K52" s="37"/>
      <c r="L52" s="55">
        <f t="shared" si="12"/>
        <v>0</v>
      </c>
      <c r="M52" s="55">
        <f t="shared" si="13"/>
        <v>0</v>
      </c>
      <c r="N52" s="55">
        <f t="shared" si="14"/>
        <v>0</v>
      </c>
      <c r="O52" s="55">
        <f t="shared" si="15"/>
        <v>0</v>
      </c>
    </row>
    <row r="53" spans="1:15" s="2" customFormat="1" ht="42" customHeight="1" x14ac:dyDescent="0.25">
      <c r="A53" s="172"/>
      <c r="B53" s="70"/>
      <c r="C53" s="70" t="s">
        <v>60</v>
      </c>
      <c r="D53" s="37" t="s">
        <v>110</v>
      </c>
      <c r="E53" s="37"/>
      <c r="F53" s="37"/>
      <c r="G53" s="37"/>
      <c r="H53" s="37"/>
      <c r="I53" s="45">
        <v>2</v>
      </c>
      <c r="J53" s="86">
        <f t="shared" si="16"/>
        <v>0.5</v>
      </c>
      <c r="K53" s="37"/>
      <c r="L53" s="55">
        <f t="shared" si="12"/>
        <v>0</v>
      </c>
      <c r="M53" s="55">
        <f t="shared" si="13"/>
        <v>0</v>
      </c>
      <c r="N53" s="55">
        <f t="shared" si="14"/>
        <v>0</v>
      </c>
      <c r="O53" s="55">
        <f t="shared" si="15"/>
        <v>0</v>
      </c>
    </row>
    <row r="54" spans="1:15" s="2" customFormat="1" ht="50.1" customHeight="1" x14ac:dyDescent="0.25">
      <c r="A54" s="172"/>
      <c r="B54" s="70"/>
      <c r="C54" s="52" t="s">
        <v>40</v>
      </c>
      <c r="D54" s="37" t="s">
        <v>161</v>
      </c>
      <c r="E54" s="37"/>
      <c r="F54" s="37"/>
      <c r="G54" s="37"/>
      <c r="H54" s="37"/>
      <c r="I54" s="45">
        <v>3</v>
      </c>
      <c r="J54" s="86">
        <f t="shared" si="16"/>
        <v>0.33333333333333331</v>
      </c>
      <c r="K54" s="37"/>
      <c r="L54" s="55">
        <f t="shared" si="12"/>
        <v>0</v>
      </c>
      <c r="M54" s="55">
        <f t="shared" si="13"/>
        <v>0</v>
      </c>
      <c r="N54" s="55">
        <f t="shared" si="14"/>
        <v>0</v>
      </c>
      <c r="O54" s="55">
        <f t="shared" si="15"/>
        <v>0</v>
      </c>
    </row>
    <row r="55" spans="1:15" s="2" customFormat="1" ht="60.95" customHeight="1" x14ac:dyDescent="0.25">
      <c r="A55" s="172"/>
      <c r="B55" s="61" t="s">
        <v>13</v>
      </c>
      <c r="C55" s="70" t="s">
        <v>306</v>
      </c>
      <c r="D55" s="37" t="s">
        <v>108</v>
      </c>
      <c r="E55" s="37"/>
      <c r="F55" s="37"/>
      <c r="G55" s="37"/>
      <c r="H55" s="37"/>
      <c r="I55" s="45">
        <v>3</v>
      </c>
      <c r="J55" s="86">
        <f t="shared" si="16"/>
        <v>0.33333333333333331</v>
      </c>
      <c r="K55" s="37"/>
      <c r="L55" s="55">
        <f t="shared" si="12"/>
        <v>0</v>
      </c>
      <c r="M55" s="55">
        <f t="shared" si="13"/>
        <v>0</v>
      </c>
      <c r="N55" s="55">
        <f t="shared" si="14"/>
        <v>0</v>
      </c>
      <c r="O55" s="55">
        <f t="shared" si="15"/>
        <v>0</v>
      </c>
    </row>
    <row r="56" spans="1:15" s="2" customFormat="1" ht="54.95" customHeight="1" x14ac:dyDescent="0.25">
      <c r="A56" s="172"/>
      <c r="B56" s="70"/>
      <c r="C56" s="70" t="s">
        <v>97</v>
      </c>
      <c r="D56" s="37" t="s">
        <v>109</v>
      </c>
      <c r="E56" s="37"/>
      <c r="F56" s="37"/>
      <c r="G56" s="37"/>
      <c r="H56" s="37"/>
      <c r="I56" s="45">
        <v>3</v>
      </c>
      <c r="J56" s="86">
        <f t="shared" si="16"/>
        <v>0.33333333333333331</v>
      </c>
      <c r="K56" s="37"/>
      <c r="L56" s="55">
        <f t="shared" si="12"/>
        <v>0</v>
      </c>
      <c r="M56" s="55">
        <f t="shared" si="13"/>
        <v>0</v>
      </c>
      <c r="N56" s="55">
        <f t="shared" si="14"/>
        <v>0</v>
      </c>
      <c r="O56" s="55">
        <f t="shared" si="15"/>
        <v>0</v>
      </c>
    </row>
    <row r="57" spans="1:15" s="2" customFormat="1" ht="50.1" customHeight="1" x14ac:dyDescent="0.25">
      <c r="A57" s="172"/>
      <c r="B57" s="52" t="s">
        <v>38</v>
      </c>
      <c r="C57" s="52" t="s">
        <v>61</v>
      </c>
      <c r="D57" s="59" t="s">
        <v>117</v>
      </c>
      <c r="E57" s="59"/>
      <c r="F57" s="59"/>
      <c r="G57" s="59"/>
      <c r="H57" s="59"/>
      <c r="I57" s="45">
        <v>3</v>
      </c>
      <c r="J57" s="86">
        <f t="shared" si="16"/>
        <v>0.33333333333333331</v>
      </c>
      <c r="K57" s="37"/>
      <c r="L57" s="55">
        <f t="shared" si="12"/>
        <v>0</v>
      </c>
      <c r="M57" s="55">
        <f t="shared" si="13"/>
        <v>0</v>
      </c>
      <c r="N57" s="55">
        <f t="shared" si="14"/>
        <v>0</v>
      </c>
      <c r="O57" s="55">
        <f t="shared" si="15"/>
        <v>0</v>
      </c>
    </row>
    <row r="58" spans="1:15" ht="38.1" customHeight="1" x14ac:dyDescent="0.25">
      <c r="A58" s="172"/>
      <c r="B58" s="51"/>
      <c r="C58" s="47" t="s">
        <v>191</v>
      </c>
      <c r="D58" s="59" t="s">
        <v>115</v>
      </c>
      <c r="E58" s="59"/>
      <c r="F58" s="59"/>
      <c r="G58" s="59"/>
      <c r="H58" s="59"/>
      <c r="I58" s="45">
        <v>3</v>
      </c>
      <c r="J58" s="86">
        <f t="shared" si="16"/>
        <v>0.33333333333333331</v>
      </c>
      <c r="K58" s="63">
        <f>SUM(J43:J58)</f>
        <v>9.1666666666666679</v>
      </c>
      <c r="L58" s="55">
        <f t="shared" si="12"/>
        <v>0</v>
      </c>
      <c r="M58" s="55">
        <f t="shared" si="13"/>
        <v>0</v>
      </c>
      <c r="N58" s="55">
        <f t="shared" si="14"/>
        <v>0</v>
      </c>
      <c r="O58" s="55">
        <f t="shared" si="15"/>
        <v>0</v>
      </c>
    </row>
    <row r="59" spans="1:15" ht="36.950000000000003" customHeight="1" x14ac:dyDescent="0.25">
      <c r="A59" s="172"/>
      <c r="B59" s="70"/>
      <c r="C59" s="51"/>
      <c r="D59" s="59"/>
      <c r="E59" s="59"/>
      <c r="F59" s="59"/>
      <c r="G59" s="59"/>
      <c r="H59" s="59"/>
      <c r="I59" s="65"/>
      <c r="J59" s="65"/>
      <c r="K59" s="72" t="s">
        <v>275</v>
      </c>
      <c r="L59" s="73">
        <f>100*SUM(L43:L58)/$K$58</f>
        <v>0</v>
      </c>
      <c r="M59" s="73">
        <f>100*SUM(M43:M58)/$K$58</f>
        <v>0</v>
      </c>
      <c r="N59" s="73">
        <f>100*SUM(N43:N58)/$K$58</f>
        <v>0</v>
      </c>
      <c r="O59" s="73">
        <f>100*SUM(O43:O58)/$K$58</f>
        <v>0</v>
      </c>
    </row>
    <row r="60" spans="1:15" ht="39" customHeight="1" x14ac:dyDescent="0.25">
      <c r="A60" s="131"/>
      <c r="B60" s="98" t="s">
        <v>293</v>
      </c>
      <c r="C60" s="51"/>
      <c r="D60" s="59"/>
      <c r="E60" s="59"/>
      <c r="F60" s="59"/>
      <c r="G60" s="59"/>
      <c r="H60" s="59"/>
      <c r="I60" s="65"/>
      <c r="J60" s="65"/>
      <c r="K60" s="66" t="s">
        <v>276</v>
      </c>
      <c r="L60" s="96">
        <f>(L17*0.33+L39*0.5+L59)/(0.33+0.5+1)</f>
        <v>0</v>
      </c>
      <c r="M60" s="96">
        <f>(M17*0.33+M39*0.5+M59)/(0.33+0.5+1)</f>
        <v>0</v>
      </c>
      <c r="N60" s="96">
        <f>(N17*0.33+N39*0.5+N59)/(0.33+0.5+1)</f>
        <v>0</v>
      </c>
      <c r="O60" s="96">
        <f>(O17*0.33+O39*0.5+O59)/(0.33+0.5+1)</f>
        <v>0</v>
      </c>
    </row>
    <row r="61" spans="1:15" x14ac:dyDescent="0.25">
      <c r="B61" s="12"/>
      <c r="C61" s="12"/>
      <c r="D61" s="11"/>
      <c r="E61" s="11"/>
      <c r="F61" s="11"/>
      <c r="G61" s="11"/>
      <c r="H61" s="11"/>
    </row>
    <row r="62" spans="1:15" x14ac:dyDescent="0.25">
      <c r="B62" s="12"/>
      <c r="C62" s="12"/>
      <c r="D62" s="11"/>
      <c r="E62" s="11"/>
      <c r="F62" s="11"/>
      <c r="G62" s="11"/>
      <c r="H62" s="11"/>
    </row>
    <row r="63" spans="1:15" x14ac:dyDescent="0.25">
      <c r="B63" s="12"/>
      <c r="C63" s="12"/>
      <c r="D63" s="11"/>
      <c r="E63" s="11"/>
      <c r="F63" s="11"/>
      <c r="G63" s="11"/>
      <c r="H63" s="11"/>
    </row>
    <row r="64" spans="1:15" x14ac:dyDescent="0.25">
      <c r="B64" s="12"/>
      <c r="C64" s="12"/>
      <c r="D64" s="11"/>
      <c r="E64" s="11"/>
      <c r="F64" s="11"/>
      <c r="G64" s="11"/>
      <c r="H64" s="11"/>
    </row>
    <row r="65" spans="2:8" x14ac:dyDescent="0.25">
      <c r="B65" s="12"/>
      <c r="C65" s="12"/>
      <c r="D65" s="11"/>
      <c r="E65" s="11"/>
      <c r="F65" s="11"/>
      <c r="G65" s="11"/>
      <c r="H65" s="11"/>
    </row>
    <row r="66" spans="2:8" x14ac:dyDescent="0.25">
      <c r="B66" s="12"/>
      <c r="C66" s="12"/>
      <c r="D66" s="11"/>
      <c r="E66" s="11"/>
      <c r="F66" s="11"/>
      <c r="G66" s="11"/>
      <c r="H66" s="11"/>
    </row>
    <row r="67" spans="2:8" x14ac:dyDescent="0.25">
      <c r="B67" s="12"/>
      <c r="C67" s="12"/>
      <c r="D67" s="11"/>
      <c r="E67" s="11"/>
      <c r="F67" s="11"/>
      <c r="G67" s="11"/>
      <c r="H67" s="11"/>
    </row>
    <row r="68" spans="2:8" x14ac:dyDescent="0.25">
      <c r="B68" s="12"/>
      <c r="C68" s="12"/>
      <c r="D68" s="11"/>
      <c r="E68" s="11"/>
      <c r="F68" s="11"/>
      <c r="G68" s="11"/>
      <c r="H68" s="11"/>
    </row>
    <row r="69" spans="2:8" x14ac:dyDescent="0.25">
      <c r="B69" s="12"/>
      <c r="C69" s="12"/>
      <c r="D69" s="11"/>
      <c r="E69" s="11"/>
      <c r="F69" s="11"/>
      <c r="G69" s="11"/>
      <c r="H69" s="11"/>
    </row>
    <row r="70" spans="2:8" x14ac:dyDescent="0.25">
      <c r="B70" s="12"/>
      <c r="C70" s="12"/>
      <c r="D70" s="11"/>
      <c r="E70" s="11"/>
      <c r="F70" s="11"/>
      <c r="G70" s="11"/>
      <c r="H70" s="11"/>
    </row>
    <row r="71" spans="2:8" x14ac:dyDescent="0.25">
      <c r="C71" s="12"/>
      <c r="D71" s="11"/>
      <c r="E71" s="11"/>
      <c r="F71" s="11"/>
      <c r="G71" s="11"/>
      <c r="H71" s="11"/>
    </row>
    <row r="72" spans="2:8" x14ac:dyDescent="0.25">
      <c r="C72" s="12"/>
      <c r="D72" s="11"/>
      <c r="E72" s="11"/>
      <c r="F72" s="11"/>
      <c r="G72" s="11"/>
      <c r="H72" s="11"/>
    </row>
    <row r="73" spans="2:8" x14ac:dyDescent="0.25">
      <c r="C73" s="12"/>
      <c r="D73" s="11"/>
      <c r="E73" s="11"/>
      <c r="F73" s="11"/>
      <c r="G73" s="11"/>
      <c r="H73" s="11"/>
    </row>
    <row r="74" spans="2:8" x14ac:dyDescent="0.25">
      <c r="C74" s="12"/>
      <c r="D74" s="11"/>
      <c r="E74" s="11"/>
      <c r="F74" s="11"/>
      <c r="G74" s="11"/>
      <c r="H74" s="11"/>
    </row>
    <row r="75" spans="2:8" x14ac:dyDescent="0.25">
      <c r="C75" s="12"/>
      <c r="D75" s="11"/>
      <c r="E75" s="11"/>
      <c r="F75" s="11"/>
      <c r="G75" s="11"/>
      <c r="H75" s="11"/>
    </row>
    <row r="76" spans="2:8" x14ac:dyDescent="0.25">
      <c r="C76" s="12"/>
      <c r="D76" s="11"/>
      <c r="E76" s="11"/>
      <c r="F76" s="11"/>
      <c r="G76" s="11"/>
      <c r="H76" s="11"/>
    </row>
    <row r="77" spans="2:8" x14ac:dyDescent="0.25">
      <c r="C77" s="12"/>
      <c r="D77" s="11"/>
      <c r="E77" s="11"/>
      <c r="F77" s="11"/>
      <c r="G77" s="11"/>
      <c r="H77" s="11"/>
    </row>
    <row r="78" spans="2:8" x14ac:dyDescent="0.25">
      <c r="C78" s="12"/>
      <c r="D78" s="11"/>
      <c r="E78" s="11"/>
      <c r="F78" s="11"/>
      <c r="G78" s="11"/>
      <c r="H78" s="11"/>
    </row>
    <row r="79" spans="2:8" x14ac:dyDescent="0.25">
      <c r="C79" s="12"/>
      <c r="D79" s="11"/>
      <c r="E79" s="11"/>
      <c r="F79" s="11"/>
      <c r="G79" s="11"/>
      <c r="H79" s="11"/>
    </row>
    <row r="80" spans="2:8" x14ac:dyDescent="0.25">
      <c r="C80" s="12"/>
      <c r="D80" s="11"/>
      <c r="E80" s="11"/>
      <c r="F80" s="11"/>
      <c r="G80" s="11"/>
      <c r="H80" s="11"/>
    </row>
    <row r="81" spans="3:8" x14ac:dyDescent="0.25">
      <c r="C81" s="12"/>
      <c r="D81" s="11"/>
      <c r="E81" s="11"/>
      <c r="F81" s="11"/>
      <c r="G81" s="11"/>
      <c r="H81" s="11"/>
    </row>
  </sheetData>
  <mergeCells count="3">
    <mergeCell ref="A20:A38"/>
    <mergeCell ref="A4:A16"/>
    <mergeCell ref="A43:A59"/>
  </mergeCells>
  <conditionalFormatting sqref="L17:O17 L40:O40 L60:M60 N60 O60">
    <cfRule type="cellIs" dxfId="14" priority="3" operator="between">
      <formula>0</formula>
      <formula>70</formula>
    </cfRule>
  </conditionalFormatting>
  <conditionalFormatting sqref="L17:O17 L40:O40 L60:O60">
    <cfRule type="cellIs" dxfId="13" priority="1" operator="between">
      <formula>80</formula>
      <formula>100</formula>
    </cfRule>
  </conditionalFormatting>
  <conditionalFormatting sqref="L17:O17 L40:O40 L60:O60">
    <cfRule type="cellIs" dxfId="12" priority="2" operator="between">
      <formula>71</formula>
      <formula>79</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
  <sheetViews>
    <sheetView showGridLines="0" workbookViewId="0">
      <pane xSplit="1" ySplit="3" topLeftCell="B4" activePane="bottomRight" state="frozen"/>
      <selection pane="topRight" activeCell="B1" sqref="B1"/>
      <selection pane="bottomLeft" activeCell="A4" sqref="A4"/>
      <selection pane="bottomRight" activeCell="J8" sqref="J8"/>
    </sheetView>
  </sheetViews>
  <sheetFormatPr defaultColWidth="10.875" defaultRowHeight="26.25" x14ac:dyDescent="0.25"/>
  <cols>
    <col min="1" max="1" width="9.375" style="147" customWidth="1"/>
    <col min="2" max="2" width="26.875" style="13" customWidth="1"/>
    <col min="3" max="3" width="29.5" style="13" customWidth="1"/>
    <col min="4" max="8" width="9.875" style="9" customWidth="1"/>
    <col min="9" max="9" width="6.125" style="9" bestFit="1" customWidth="1"/>
    <col min="10" max="10" width="8.5" style="9" bestFit="1" customWidth="1"/>
    <col min="11" max="11" width="12.375" style="9" customWidth="1"/>
    <col min="12" max="12" width="11.625" style="9" bestFit="1" customWidth="1"/>
    <col min="13" max="16384" width="10.875" style="9"/>
  </cols>
  <sheetData>
    <row r="1" spans="1:15" s="7" customFormat="1" x14ac:dyDescent="0.25">
      <c r="A1" s="143" t="s">
        <v>285</v>
      </c>
      <c r="B1" s="30"/>
      <c r="C1" s="30"/>
      <c r="D1" s="32"/>
    </row>
    <row r="2" spans="1:15" ht="33.950000000000003" customHeight="1" x14ac:dyDescent="0.25">
      <c r="A2" s="144"/>
      <c r="B2" s="23"/>
      <c r="C2" s="23"/>
      <c r="D2" s="23"/>
      <c r="E2" s="33" t="s">
        <v>289</v>
      </c>
      <c r="F2" s="33"/>
      <c r="G2" s="33"/>
      <c r="H2" s="34"/>
      <c r="I2" s="35"/>
      <c r="J2" s="35"/>
      <c r="K2" s="36"/>
      <c r="L2" s="33" t="s">
        <v>290</v>
      </c>
      <c r="M2" s="33"/>
      <c r="N2" s="33"/>
      <c r="O2" s="33"/>
    </row>
    <row r="3" spans="1:15" s="2" customFormat="1" ht="48" customHeight="1" x14ac:dyDescent="0.25">
      <c r="A3" s="145">
        <v>1</v>
      </c>
      <c r="B3" s="38" t="s">
        <v>0</v>
      </c>
      <c r="C3" s="38" t="s">
        <v>279</v>
      </c>
      <c r="D3" s="39" t="s">
        <v>133</v>
      </c>
      <c r="E3" s="117" t="s">
        <v>280</v>
      </c>
      <c r="F3" s="117" t="s">
        <v>281</v>
      </c>
      <c r="G3" s="117" t="s">
        <v>282</v>
      </c>
      <c r="H3" s="117" t="s">
        <v>283</v>
      </c>
      <c r="I3" s="121" t="s">
        <v>164</v>
      </c>
      <c r="J3" s="122" t="s">
        <v>165</v>
      </c>
      <c r="K3" s="123"/>
      <c r="L3" s="117" t="s">
        <v>280</v>
      </c>
      <c r="M3" s="117" t="s">
        <v>281</v>
      </c>
      <c r="N3" s="117" t="s">
        <v>282</v>
      </c>
      <c r="O3" s="117" t="s">
        <v>283</v>
      </c>
    </row>
    <row r="4" spans="1:15" s="2" customFormat="1" ht="47.25" x14ac:dyDescent="0.25">
      <c r="A4" s="173" t="s">
        <v>2</v>
      </c>
      <c r="B4" s="70" t="s">
        <v>14</v>
      </c>
      <c r="C4" s="70" t="s">
        <v>41</v>
      </c>
      <c r="D4" s="39" t="s">
        <v>129</v>
      </c>
      <c r="E4" s="39"/>
      <c r="F4" s="39"/>
      <c r="G4" s="39"/>
      <c r="H4" s="39"/>
      <c r="I4" s="45">
        <v>3</v>
      </c>
      <c r="J4" s="86">
        <f>1/I4</f>
        <v>0.33333333333333331</v>
      </c>
      <c r="K4" s="37"/>
      <c r="L4" s="55">
        <f t="shared" ref="L4:O7" si="0">$J4*E4</f>
        <v>0</v>
      </c>
      <c r="M4" s="55">
        <f t="shared" si="0"/>
        <v>0</v>
      </c>
      <c r="N4" s="55">
        <f t="shared" si="0"/>
        <v>0</v>
      </c>
      <c r="O4" s="55">
        <f t="shared" si="0"/>
        <v>0</v>
      </c>
    </row>
    <row r="5" spans="1:15" s="17" customFormat="1" ht="48" customHeight="1" x14ac:dyDescent="0.25">
      <c r="A5" s="173"/>
      <c r="B5" s="52" t="s">
        <v>15</v>
      </c>
      <c r="C5" s="70" t="s">
        <v>118</v>
      </c>
      <c r="D5" s="39" t="s">
        <v>153</v>
      </c>
      <c r="E5" s="39"/>
      <c r="F5" s="39"/>
      <c r="G5" s="39"/>
      <c r="H5" s="39"/>
      <c r="I5" s="45">
        <v>1</v>
      </c>
      <c r="J5" s="86">
        <f t="shared" ref="J5:J7" si="1">1/I5</f>
        <v>1</v>
      </c>
      <c r="K5" s="39"/>
      <c r="L5" s="55">
        <f t="shared" si="0"/>
        <v>0</v>
      </c>
      <c r="M5" s="55">
        <f t="shared" si="0"/>
        <v>0</v>
      </c>
      <c r="N5" s="55">
        <f t="shared" si="0"/>
        <v>0</v>
      </c>
      <c r="O5" s="55">
        <f t="shared" si="0"/>
        <v>0</v>
      </c>
    </row>
    <row r="6" spans="1:15" s="17" customFormat="1" ht="48" customHeight="1" x14ac:dyDescent="0.25">
      <c r="A6" s="173"/>
      <c r="B6" s="52"/>
      <c r="C6" s="47" t="s">
        <v>166</v>
      </c>
      <c r="D6" s="59" t="s">
        <v>112</v>
      </c>
      <c r="E6" s="59"/>
      <c r="F6" s="59"/>
      <c r="G6" s="59"/>
      <c r="H6" s="59"/>
      <c r="I6" s="45">
        <v>3</v>
      </c>
      <c r="J6" s="86">
        <f>1/I6</f>
        <v>0.33333333333333331</v>
      </c>
      <c r="K6" s="37"/>
      <c r="L6" s="55">
        <f t="shared" si="0"/>
        <v>0</v>
      </c>
      <c r="M6" s="55">
        <f t="shared" si="0"/>
        <v>0</v>
      </c>
      <c r="N6" s="55">
        <f t="shared" si="0"/>
        <v>0</v>
      </c>
      <c r="O6" s="55">
        <f t="shared" si="0"/>
        <v>0</v>
      </c>
    </row>
    <row r="7" spans="1:15" s="2" customFormat="1" ht="57.95" customHeight="1" x14ac:dyDescent="0.25">
      <c r="A7" s="173"/>
      <c r="B7" s="52" t="s">
        <v>16</v>
      </c>
      <c r="C7" s="69" t="s">
        <v>174</v>
      </c>
      <c r="D7" s="39" t="s">
        <v>173</v>
      </c>
      <c r="E7" s="39"/>
      <c r="F7" s="58"/>
      <c r="G7" s="39"/>
      <c r="H7" s="58"/>
      <c r="I7" s="45">
        <v>1</v>
      </c>
      <c r="J7" s="86">
        <f t="shared" si="1"/>
        <v>1</v>
      </c>
      <c r="K7" s="124">
        <f>SUM(J4:J7)</f>
        <v>2.6666666666666665</v>
      </c>
      <c r="L7" s="55">
        <f t="shared" si="0"/>
        <v>0</v>
      </c>
      <c r="M7" s="55">
        <f t="shared" si="0"/>
        <v>0</v>
      </c>
      <c r="N7" s="55">
        <f t="shared" si="0"/>
        <v>0</v>
      </c>
      <c r="O7" s="55">
        <f t="shared" si="0"/>
        <v>0</v>
      </c>
    </row>
    <row r="8" spans="1:15" s="2" customFormat="1" ht="30.95" customHeight="1" x14ac:dyDescent="0.25">
      <c r="A8" s="146"/>
      <c r="B8" s="64" t="s">
        <v>291</v>
      </c>
      <c r="C8" s="70"/>
      <c r="D8" s="39"/>
      <c r="E8" s="39"/>
      <c r="F8" s="58"/>
      <c r="G8" s="39"/>
      <c r="H8" s="39"/>
      <c r="I8" s="65"/>
      <c r="J8" s="65"/>
      <c r="K8" s="66" t="s">
        <v>275</v>
      </c>
      <c r="L8" s="67">
        <f t="shared" ref="L8:O8" si="2">100*SUM(L4:L7)/$K$7</f>
        <v>0</v>
      </c>
      <c r="M8" s="67">
        <f t="shared" si="2"/>
        <v>0</v>
      </c>
      <c r="N8" s="67">
        <f t="shared" si="2"/>
        <v>0</v>
      </c>
      <c r="O8" s="67">
        <f t="shared" si="2"/>
        <v>0</v>
      </c>
    </row>
    <row r="9" spans="1:15" s="2" customFormat="1" ht="30.95" customHeight="1" x14ac:dyDescent="0.25">
      <c r="A9" s="146"/>
      <c r="B9" s="52"/>
      <c r="C9" s="70"/>
      <c r="D9" s="39"/>
      <c r="E9" s="39"/>
      <c r="F9" s="58"/>
      <c r="G9" s="39"/>
      <c r="H9" s="39"/>
      <c r="I9" s="65"/>
      <c r="J9" s="65"/>
      <c r="K9" s="66"/>
      <c r="L9" s="67"/>
      <c r="M9" s="67"/>
      <c r="N9" s="67"/>
      <c r="O9" s="67"/>
    </row>
    <row r="10" spans="1:15" s="2" customFormat="1" ht="24" customHeight="1" x14ac:dyDescent="0.25">
      <c r="A10" s="145">
        <v>2</v>
      </c>
      <c r="B10" s="38" t="s">
        <v>0</v>
      </c>
      <c r="C10" s="38"/>
      <c r="D10" s="37"/>
      <c r="E10" s="37"/>
      <c r="F10" s="37"/>
      <c r="G10" s="37"/>
      <c r="H10" s="37"/>
      <c r="I10" s="40" t="s">
        <v>164</v>
      </c>
      <c r="J10" s="84" t="s">
        <v>165</v>
      </c>
      <c r="K10" s="37"/>
      <c r="L10" s="37"/>
      <c r="M10" s="37"/>
      <c r="N10" s="37"/>
      <c r="O10" s="37"/>
    </row>
    <row r="11" spans="1:15" s="2" customFormat="1" ht="65.099999999999994" customHeight="1" x14ac:dyDescent="0.25">
      <c r="A11" s="173" t="s">
        <v>3</v>
      </c>
      <c r="B11" s="102" t="s">
        <v>17</v>
      </c>
      <c r="C11" s="70" t="s">
        <v>89</v>
      </c>
      <c r="D11" s="39" t="s">
        <v>127</v>
      </c>
      <c r="E11" s="39"/>
      <c r="F11" s="39"/>
      <c r="G11" s="39"/>
      <c r="H11" s="39"/>
      <c r="I11" s="45">
        <v>3</v>
      </c>
      <c r="J11" s="86">
        <f>1/I11</f>
        <v>0.33333333333333331</v>
      </c>
      <c r="K11" s="37"/>
      <c r="L11" s="55">
        <f t="shared" ref="L11:L23" si="3">$J11*E11</f>
        <v>0</v>
      </c>
      <c r="M11" s="55">
        <f t="shared" ref="M11:M23" si="4">$J11*F11</f>
        <v>0</v>
      </c>
      <c r="N11" s="55">
        <f t="shared" ref="N11:N23" si="5">$J11*G11</f>
        <v>0</v>
      </c>
      <c r="O11" s="55">
        <f t="shared" ref="O11:O23" si="6">$J11*H11</f>
        <v>0</v>
      </c>
    </row>
    <row r="12" spans="1:15" s="2" customFormat="1" ht="54" customHeight="1" x14ac:dyDescent="0.25">
      <c r="A12" s="173"/>
      <c r="B12" s="118" t="s">
        <v>213</v>
      </c>
      <c r="C12" s="70" t="s">
        <v>91</v>
      </c>
      <c r="D12" s="39" t="s">
        <v>128</v>
      </c>
      <c r="E12" s="39"/>
      <c r="F12" s="39"/>
      <c r="G12" s="39"/>
      <c r="H12" s="39"/>
      <c r="I12" s="45">
        <v>2</v>
      </c>
      <c r="J12" s="86">
        <f t="shared" ref="J12:J23" si="7">1/I12</f>
        <v>0.5</v>
      </c>
      <c r="K12" s="37"/>
      <c r="L12" s="55">
        <f t="shared" si="3"/>
        <v>0</v>
      </c>
      <c r="M12" s="55">
        <f t="shared" si="4"/>
        <v>0</v>
      </c>
      <c r="N12" s="55">
        <f t="shared" si="5"/>
        <v>0</v>
      </c>
      <c r="O12" s="55">
        <f t="shared" si="6"/>
        <v>0</v>
      </c>
    </row>
    <row r="13" spans="1:15" s="2" customFormat="1" ht="86.1" customHeight="1" x14ac:dyDescent="0.25">
      <c r="A13" s="173"/>
      <c r="B13" s="51"/>
      <c r="C13" s="56" t="s">
        <v>262</v>
      </c>
      <c r="D13" s="53" t="s">
        <v>240</v>
      </c>
      <c r="E13" s="53"/>
      <c r="F13" s="53"/>
      <c r="G13" s="53"/>
      <c r="H13" s="53"/>
      <c r="I13" s="45">
        <v>2</v>
      </c>
      <c r="J13" s="86">
        <f t="shared" si="7"/>
        <v>0.5</v>
      </c>
      <c r="K13" s="125"/>
      <c r="L13" s="55">
        <f t="shared" si="3"/>
        <v>0</v>
      </c>
      <c r="M13" s="55">
        <f t="shared" si="4"/>
        <v>0</v>
      </c>
      <c r="N13" s="55">
        <f t="shared" si="5"/>
        <v>0</v>
      </c>
      <c r="O13" s="55">
        <f t="shared" si="6"/>
        <v>0</v>
      </c>
    </row>
    <row r="14" spans="1:15" s="2" customFormat="1" ht="38.1" customHeight="1" x14ac:dyDescent="0.25">
      <c r="A14" s="173"/>
      <c r="B14" s="70"/>
      <c r="C14" s="47" t="s">
        <v>248</v>
      </c>
      <c r="D14" s="39" t="s">
        <v>148</v>
      </c>
      <c r="E14" s="119"/>
      <c r="F14" s="119"/>
      <c r="G14" s="119"/>
      <c r="H14" s="119"/>
      <c r="I14" s="45">
        <v>2</v>
      </c>
      <c r="J14" s="86">
        <f t="shared" ref="J14" si="8">1/I14</f>
        <v>0.5</v>
      </c>
      <c r="K14" s="54"/>
      <c r="L14" s="55">
        <f t="shared" si="3"/>
        <v>0</v>
      </c>
      <c r="M14" s="55">
        <f t="shared" si="4"/>
        <v>0</v>
      </c>
      <c r="N14" s="55">
        <f t="shared" si="5"/>
        <v>0</v>
      </c>
      <c r="O14" s="55">
        <f t="shared" si="6"/>
        <v>0</v>
      </c>
    </row>
    <row r="15" spans="1:15" s="2" customFormat="1" ht="63.95" customHeight="1" x14ac:dyDescent="0.25">
      <c r="A15" s="173"/>
      <c r="B15" s="78"/>
      <c r="C15" s="70" t="s">
        <v>62</v>
      </c>
      <c r="D15" s="39" t="s">
        <v>129</v>
      </c>
      <c r="E15" s="39"/>
      <c r="F15" s="39"/>
      <c r="G15" s="39"/>
      <c r="H15" s="39"/>
      <c r="I15" s="45">
        <v>3</v>
      </c>
      <c r="J15" s="86">
        <f t="shared" si="7"/>
        <v>0.33333333333333331</v>
      </c>
      <c r="K15" s="37"/>
      <c r="L15" s="55">
        <f t="shared" si="3"/>
        <v>0</v>
      </c>
      <c r="M15" s="55">
        <f t="shared" si="4"/>
        <v>0</v>
      </c>
      <c r="N15" s="55">
        <f t="shared" si="5"/>
        <v>0</v>
      </c>
      <c r="O15" s="55">
        <f t="shared" si="6"/>
        <v>0</v>
      </c>
    </row>
    <row r="16" spans="1:15" s="2" customFormat="1" ht="63.95" customHeight="1" x14ac:dyDescent="0.25">
      <c r="A16" s="173"/>
      <c r="B16" s="78"/>
      <c r="C16" s="70" t="s">
        <v>221</v>
      </c>
      <c r="D16" s="39" t="s">
        <v>193</v>
      </c>
      <c r="E16" s="39"/>
      <c r="F16" s="39"/>
      <c r="G16" s="39"/>
      <c r="H16" s="39"/>
      <c r="I16" s="45">
        <v>2</v>
      </c>
      <c r="J16" s="86">
        <f t="shared" si="7"/>
        <v>0.5</v>
      </c>
      <c r="K16" s="37"/>
      <c r="L16" s="55">
        <f t="shared" si="3"/>
        <v>0</v>
      </c>
      <c r="M16" s="55">
        <f t="shared" si="4"/>
        <v>0</v>
      </c>
      <c r="N16" s="55">
        <f t="shared" si="5"/>
        <v>0</v>
      </c>
      <c r="O16" s="55">
        <f t="shared" si="6"/>
        <v>0</v>
      </c>
    </row>
    <row r="17" spans="1:15" s="2" customFormat="1" ht="78.75" x14ac:dyDescent="0.25">
      <c r="A17" s="173"/>
      <c r="B17" s="61" t="s">
        <v>18</v>
      </c>
      <c r="C17" s="69" t="s">
        <v>180</v>
      </c>
      <c r="D17" s="39" t="s">
        <v>181</v>
      </c>
      <c r="E17" s="39"/>
      <c r="F17" s="39"/>
      <c r="G17" s="39"/>
      <c r="H17" s="39"/>
      <c r="I17" s="126">
        <v>1</v>
      </c>
      <c r="J17" s="86">
        <f t="shared" si="7"/>
        <v>1</v>
      </c>
      <c r="K17" s="37"/>
      <c r="L17" s="55">
        <f t="shared" si="3"/>
        <v>0</v>
      </c>
      <c r="M17" s="55">
        <f t="shared" si="4"/>
        <v>0</v>
      </c>
      <c r="N17" s="55">
        <f t="shared" si="5"/>
        <v>0</v>
      </c>
      <c r="O17" s="55">
        <f t="shared" si="6"/>
        <v>0</v>
      </c>
    </row>
    <row r="18" spans="1:15" s="2" customFormat="1" ht="57" customHeight="1" x14ac:dyDescent="0.25">
      <c r="A18" s="173"/>
      <c r="B18" s="70"/>
      <c r="C18" s="70" t="s">
        <v>220</v>
      </c>
      <c r="D18" s="39" t="s">
        <v>182</v>
      </c>
      <c r="E18" s="37"/>
      <c r="F18" s="37"/>
      <c r="G18" s="37"/>
      <c r="H18" s="37"/>
      <c r="I18" s="45">
        <v>2</v>
      </c>
      <c r="J18" s="86">
        <f t="shared" si="7"/>
        <v>0.5</v>
      </c>
      <c r="K18" s="37"/>
      <c r="L18" s="55">
        <f t="shared" si="3"/>
        <v>0</v>
      </c>
      <c r="M18" s="55">
        <f t="shared" si="4"/>
        <v>0</v>
      </c>
      <c r="N18" s="55">
        <f t="shared" si="5"/>
        <v>0</v>
      </c>
      <c r="O18" s="55">
        <f t="shared" si="6"/>
        <v>0</v>
      </c>
    </row>
    <row r="19" spans="1:15" s="2" customFormat="1" ht="72" customHeight="1" x14ac:dyDescent="0.25">
      <c r="A19" s="173"/>
      <c r="B19" s="120"/>
      <c r="C19" s="70" t="s">
        <v>82</v>
      </c>
      <c r="D19" s="37" t="s">
        <v>149</v>
      </c>
      <c r="E19" s="37"/>
      <c r="F19" s="37"/>
      <c r="G19" s="37"/>
      <c r="H19" s="37"/>
      <c r="I19" s="45">
        <v>2</v>
      </c>
      <c r="J19" s="86">
        <f t="shared" si="7"/>
        <v>0.5</v>
      </c>
      <c r="K19" s="54"/>
      <c r="L19" s="55">
        <f t="shared" si="3"/>
        <v>0</v>
      </c>
      <c r="M19" s="55">
        <f t="shared" si="4"/>
        <v>0</v>
      </c>
      <c r="N19" s="55">
        <f t="shared" si="5"/>
        <v>0</v>
      </c>
      <c r="O19" s="55">
        <f t="shared" si="6"/>
        <v>0</v>
      </c>
    </row>
    <row r="20" spans="1:15" s="2" customFormat="1" ht="57" customHeight="1" x14ac:dyDescent="0.25">
      <c r="A20" s="173"/>
      <c r="B20" s="37"/>
      <c r="C20" s="47" t="s">
        <v>46</v>
      </c>
      <c r="D20" s="37" t="s">
        <v>112</v>
      </c>
      <c r="E20" s="37"/>
      <c r="F20" s="37"/>
      <c r="G20" s="37"/>
      <c r="H20" s="37"/>
      <c r="I20" s="45">
        <v>2</v>
      </c>
      <c r="J20" s="86">
        <f t="shared" si="7"/>
        <v>0.5</v>
      </c>
      <c r="K20" s="54"/>
      <c r="L20" s="55">
        <f t="shared" si="3"/>
        <v>0</v>
      </c>
      <c r="M20" s="55">
        <f t="shared" si="4"/>
        <v>0</v>
      </c>
      <c r="N20" s="55">
        <f t="shared" si="5"/>
        <v>0</v>
      </c>
      <c r="O20" s="55">
        <f t="shared" si="6"/>
        <v>0</v>
      </c>
    </row>
    <row r="21" spans="1:15" s="2" customFormat="1" ht="38.1" customHeight="1" x14ac:dyDescent="0.25">
      <c r="A21" s="173"/>
      <c r="B21" s="70"/>
      <c r="C21" s="70" t="s">
        <v>63</v>
      </c>
      <c r="D21" s="37" t="s">
        <v>154</v>
      </c>
      <c r="E21" s="37"/>
      <c r="F21" s="37"/>
      <c r="G21" s="37"/>
      <c r="H21" s="37"/>
      <c r="I21" s="45">
        <v>2</v>
      </c>
      <c r="J21" s="86">
        <f t="shared" si="7"/>
        <v>0.5</v>
      </c>
      <c r="K21" s="37"/>
      <c r="L21" s="55">
        <f t="shared" si="3"/>
        <v>0</v>
      </c>
      <c r="M21" s="55">
        <f t="shared" si="4"/>
        <v>0</v>
      </c>
      <c r="N21" s="55">
        <f t="shared" si="5"/>
        <v>0</v>
      </c>
      <c r="O21" s="55">
        <f t="shared" si="6"/>
        <v>0</v>
      </c>
    </row>
    <row r="22" spans="1:15" s="2" customFormat="1" ht="51.95" customHeight="1" x14ac:dyDescent="0.25">
      <c r="A22" s="173"/>
      <c r="B22" s="120"/>
      <c r="C22" s="70" t="s">
        <v>80</v>
      </c>
      <c r="D22" s="53" t="s">
        <v>147</v>
      </c>
      <c r="E22" s="53"/>
      <c r="F22" s="53"/>
      <c r="G22" s="53"/>
      <c r="H22" s="53"/>
      <c r="I22" s="48">
        <v>1</v>
      </c>
      <c r="J22" s="86">
        <f t="shared" si="7"/>
        <v>1</v>
      </c>
      <c r="K22" s="54"/>
      <c r="L22" s="55">
        <f t="shared" si="3"/>
        <v>0</v>
      </c>
      <c r="M22" s="55">
        <f t="shared" si="4"/>
        <v>0</v>
      </c>
      <c r="N22" s="55">
        <f t="shared" si="5"/>
        <v>0</v>
      </c>
      <c r="O22" s="55">
        <f t="shared" si="6"/>
        <v>0</v>
      </c>
    </row>
    <row r="23" spans="1:15" s="2" customFormat="1" ht="36" customHeight="1" x14ac:dyDescent="0.25">
      <c r="A23" s="173"/>
      <c r="B23" s="70"/>
      <c r="C23" s="70" t="s">
        <v>64</v>
      </c>
      <c r="D23" s="39" t="s">
        <v>155</v>
      </c>
      <c r="E23" s="39"/>
      <c r="F23" s="39"/>
      <c r="G23" s="39"/>
      <c r="H23" s="39"/>
      <c r="I23" s="45">
        <v>1</v>
      </c>
      <c r="J23" s="86">
        <f t="shared" si="7"/>
        <v>1</v>
      </c>
      <c r="K23" s="124">
        <f>SUM(J11:J23)</f>
        <v>7.6666666666666661</v>
      </c>
      <c r="L23" s="55">
        <f t="shared" si="3"/>
        <v>0</v>
      </c>
      <c r="M23" s="55">
        <f t="shared" si="4"/>
        <v>0</v>
      </c>
      <c r="N23" s="55">
        <f t="shared" si="5"/>
        <v>0</v>
      </c>
      <c r="O23" s="55">
        <f t="shared" si="6"/>
        <v>0</v>
      </c>
    </row>
    <row r="24" spans="1:15" s="2" customFormat="1" ht="32.1" customHeight="1" x14ac:dyDescent="0.25">
      <c r="A24" s="173"/>
      <c r="B24" s="38"/>
      <c r="C24" s="52"/>
      <c r="D24" s="39"/>
      <c r="E24" s="39"/>
      <c r="F24" s="39"/>
      <c r="G24" s="39"/>
      <c r="H24" s="39"/>
      <c r="I24" s="81"/>
      <c r="J24" s="81"/>
      <c r="K24" s="72" t="s">
        <v>275</v>
      </c>
      <c r="L24" s="73">
        <f>100*SUM(L11:L23)/$K$23</f>
        <v>0</v>
      </c>
      <c r="M24" s="73">
        <f>100*SUM(M11:M23)/$K$23</f>
        <v>0</v>
      </c>
      <c r="N24" s="73">
        <f>100*SUM(N11:N23)/$K$23</f>
        <v>0</v>
      </c>
      <c r="O24" s="73">
        <f>100*SUM(O11:O23)/$K$23</f>
        <v>0</v>
      </c>
    </row>
    <row r="25" spans="1:15" s="2" customFormat="1" ht="24" customHeight="1" x14ac:dyDescent="0.25">
      <c r="A25" s="145"/>
      <c r="B25" s="64" t="s">
        <v>292</v>
      </c>
      <c r="C25" s="37"/>
      <c r="D25" s="37"/>
      <c r="E25" s="37"/>
      <c r="F25" s="37"/>
      <c r="G25" s="37"/>
      <c r="H25" s="37"/>
      <c r="I25" s="65"/>
      <c r="J25" s="65"/>
      <c r="K25" s="66" t="s">
        <v>276</v>
      </c>
      <c r="L25" s="96">
        <f>(L8*0.5+L24)/1.5</f>
        <v>0</v>
      </c>
      <c r="M25" s="96">
        <f>(M8*0.5+M24)/1.5</f>
        <v>0</v>
      </c>
      <c r="N25" s="96">
        <f>(N8*0.5+N24)/1.5</f>
        <v>0</v>
      </c>
      <c r="O25" s="96">
        <f>(O8*0.5+O24)/1.5</f>
        <v>0</v>
      </c>
    </row>
    <row r="26" spans="1:15" s="2" customFormat="1" ht="24" customHeight="1" x14ac:dyDescent="0.25">
      <c r="A26" s="145"/>
      <c r="B26" s="38"/>
      <c r="C26" s="38"/>
      <c r="D26" s="37"/>
      <c r="E26" s="37"/>
      <c r="F26" s="37"/>
      <c r="G26" s="37"/>
      <c r="H26" s="37"/>
      <c r="I26" s="127"/>
      <c r="J26" s="127"/>
      <c r="K26" s="66"/>
      <c r="L26" s="96"/>
      <c r="M26" s="96"/>
      <c r="N26" s="96"/>
      <c r="O26" s="96"/>
    </row>
    <row r="27" spans="1:15" s="2" customFormat="1" ht="24" customHeight="1" x14ac:dyDescent="0.25">
      <c r="A27" s="145">
        <v>3</v>
      </c>
      <c r="B27" s="38" t="s">
        <v>0</v>
      </c>
      <c r="C27" s="38"/>
      <c r="D27" s="37"/>
      <c r="E27" s="37"/>
      <c r="F27" s="37"/>
      <c r="G27" s="37"/>
      <c r="H27" s="37"/>
      <c r="I27" s="40" t="s">
        <v>164</v>
      </c>
      <c r="J27" s="84" t="s">
        <v>165</v>
      </c>
      <c r="K27" s="66"/>
      <c r="L27" s="96"/>
      <c r="M27" s="96"/>
      <c r="N27" s="96"/>
      <c r="O27" s="96"/>
    </row>
    <row r="28" spans="1:15" s="2" customFormat="1" ht="47.1" customHeight="1" x14ac:dyDescent="0.25">
      <c r="A28" s="173" t="s">
        <v>4</v>
      </c>
      <c r="B28" s="52" t="s">
        <v>19</v>
      </c>
      <c r="C28" s="70" t="s">
        <v>90</v>
      </c>
      <c r="D28" s="37" t="s">
        <v>132</v>
      </c>
      <c r="E28" s="37"/>
      <c r="F28" s="37"/>
      <c r="G28" s="37"/>
      <c r="H28" s="37"/>
      <c r="I28" s="45">
        <v>3</v>
      </c>
      <c r="J28" s="86">
        <f>1/I28</f>
        <v>0.33333333333333331</v>
      </c>
      <c r="K28" s="37"/>
      <c r="L28" s="55">
        <f t="shared" ref="L28:L40" si="9">$J28*E28</f>
        <v>0</v>
      </c>
      <c r="M28" s="55">
        <f t="shared" ref="M28:M40" si="10">$J28*F28</f>
        <v>0</v>
      </c>
      <c r="N28" s="55">
        <f t="shared" ref="N28:N40" si="11">$J28*G28</f>
        <v>0</v>
      </c>
      <c r="O28" s="55">
        <f t="shared" ref="O28:O40" si="12">$J28*H28</f>
        <v>0</v>
      </c>
    </row>
    <row r="29" spans="1:15" s="2" customFormat="1" ht="51" customHeight="1" x14ac:dyDescent="0.25">
      <c r="A29" s="173"/>
      <c r="B29" s="51"/>
      <c r="C29" s="52" t="s">
        <v>301</v>
      </c>
      <c r="D29" s="37" t="s">
        <v>130</v>
      </c>
      <c r="E29" s="37"/>
      <c r="F29" s="37"/>
      <c r="G29" s="37"/>
      <c r="H29" s="37"/>
      <c r="I29" s="45">
        <v>3</v>
      </c>
      <c r="J29" s="86">
        <f>1/I29</f>
        <v>0.33333333333333331</v>
      </c>
      <c r="K29" s="37"/>
      <c r="L29" s="55">
        <f t="shared" si="9"/>
        <v>0</v>
      </c>
      <c r="M29" s="55">
        <f t="shared" si="10"/>
        <v>0</v>
      </c>
      <c r="N29" s="55">
        <f t="shared" si="11"/>
        <v>0</v>
      </c>
      <c r="O29" s="55">
        <f t="shared" si="12"/>
        <v>0</v>
      </c>
    </row>
    <row r="30" spans="1:15" s="2" customFormat="1" ht="51" customHeight="1" x14ac:dyDescent="0.25">
      <c r="A30" s="173"/>
      <c r="B30" s="51"/>
      <c r="C30" s="47" t="s">
        <v>84</v>
      </c>
      <c r="D30" s="53" t="s">
        <v>100</v>
      </c>
      <c r="E30" s="39"/>
      <c r="F30" s="39"/>
      <c r="G30" s="39"/>
      <c r="H30" s="39"/>
      <c r="I30" s="45">
        <v>2</v>
      </c>
      <c r="J30" s="86">
        <f t="shared" ref="J30" si="13">1/I30</f>
        <v>0.5</v>
      </c>
      <c r="K30" s="54"/>
      <c r="L30" s="55">
        <f t="shared" si="9"/>
        <v>0</v>
      </c>
      <c r="M30" s="55">
        <f t="shared" si="10"/>
        <v>0</v>
      </c>
      <c r="N30" s="55">
        <f t="shared" si="11"/>
        <v>0</v>
      </c>
      <c r="O30" s="55">
        <f t="shared" si="12"/>
        <v>0</v>
      </c>
    </row>
    <row r="31" spans="1:15" s="2" customFormat="1" ht="57" customHeight="1" x14ac:dyDescent="0.25">
      <c r="A31" s="173"/>
      <c r="B31" s="51"/>
      <c r="C31" s="70" t="s">
        <v>98</v>
      </c>
      <c r="D31" s="37" t="s">
        <v>131</v>
      </c>
      <c r="E31" s="37"/>
      <c r="F31" s="37"/>
      <c r="G31" s="37"/>
      <c r="H31" s="37"/>
      <c r="I31" s="45">
        <v>3</v>
      </c>
      <c r="J31" s="86">
        <f t="shared" ref="J31:J40" si="14">1/I31</f>
        <v>0.33333333333333331</v>
      </c>
      <c r="K31" s="37"/>
      <c r="L31" s="55">
        <f t="shared" si="9"/>
        <v>0</v>
      </c>
      <c r="M31" s="55">
        <f t="shared" si="10"/>
        <v>0</v>
      </c>
      <c r="N31" s="55">
        <f t="shared" si="11"/>
        <v>0</v>
      </c>
      <c r="O31" s="55">
        <f t="shared" si="12"/>
        <v>0</v>
      </c>
    </row>
    <row r="32" spans="1:15" s="2" customFormat="1" ht="95.1" customHeight="1" x14ac:dyDescent="0.25">
      <c r="A32" s="173"/>
      <c r="B32" s="51"/>
      <c r="C32" s="69" t="s">
        <v>265</v>
      </c>
      <c r="D32" s="58" t="s">
        <v>263</v>
      </c>
      <c r="E32" s="58"/>
      <c r="F32" s="58"/>
      <c r="G32" s="58"/>
      <c r="H32" s="58"/>
      <c r="I32" s="45">
        <v>1</v>
      </c>
      <c r="J32" s="86">
        <f t="shared" si="14"/>
        <v>1</v>
      </c>
      <c r="K32" s="37"/>
      <c r="L32" s="55">
        <f t="shared" si="9"/>
        <v>0</v>
      </c>
      <c r="M32" s="55">
        <f t="shared" si="10"/>
        <v>0</v>
      </c>
      <c r="N32" s="55">
        <f t="shared" si="11"/>
        <v>0</v>
      </c>
      <c r="O32" s="55">
        <f t="shared" si="12"/>
        <v>0</v>
      </c>
    </row>
    <row r="33" spans="1:15" s="2" customFormat="1" ht="47.25" x14ac:dyDescent="0.25">
      <c r="A33" s="173"/>
      <c r="B33" s="51"/>
      <c r="C33" s="70" t="s">
        <v>221</v>
      </c>
      <c r="D33" s="39" t="s">
        <v>193</v>
      </c>
      <c r="E33" s="39"/>
      <c r="F33" s="39"/>
      <c r="G33" s="39"/>
      <c r="H33" s="39"/>
      <c r="I33" s="45">
        <v>1</v>
      </c>
      <c r="J33" s="86">
        <f t="shared" si="14"/>
        <v>1</v>
      </c>
      <c r="K33" s="37"/>
      <c r="L33" s="55">
        <f t="shared" si="9"/>
        <v>0</v>
      </c>
      <c r="M33" s="55">
        <f t="shared" si="10"/>
        <v>0</v>
      </c>
      <c r="N33" s="55">
        <f t="shared" si="11"/>
        <v>0</v>
      </c>
      <c r="O33" s="55">
        <f t="shared" si="12"/>
        <v>0</v>
      </c>
    </row>
    <row r="34" spans="1:15" s="2" customFormat="1" ht="42" customHeight="1" x14ac:dyDescent="0.25">
      <c r="A34" s="173"/>
      <c r="B34" s="61"/>
      <c r="C34" s="61" t="s">
        <v>195</v>
      </c>
      <c r="D34" s="39" t="s">
        <v>156</v>
      </c>
      <c r="E34" s="39"/>
      <c r="F34" s="39"/>
      <c r="G34" s="39"/>
      <c r="H34" s="39"/>
      <c r="I34" s="126">
        <v>2</v>
      </c>
      <c r="J34" s="86">
        <f t="shared" si="14"/>
        <v>0.5</v>
      </c>
      <c r="K34" s="37"/>
      <c r="L34" s="55">
        <f t="shared" si="9"/>
        <v>0</v>
      </c>
      <c r="M34" s="55">
        <f t="shared" si="10"/>
        <v>0</v>
      </c>
      <c r="N34" s="55">
        <f t="shared" si="11"/>
        <v>0</v>
      </c>
      <c r="O34" s="55">
        <f t="shared" si="12"/>
        <v>0</v>
      </c>
    </row>
    <row r="35" spans="1:15" s="2" customFormat="1" ht="45.95" customHeight="1" x14ac:dyDescent="0.25">
      <c r="A35" s="173"/>
      <c r="B35" s="70"/>
      <c r="C35" s="52" t="s">
        <v>65</v>
      </c>
      <c r="D35" s="37" t="s">
        <v>119</v>
      </c>
      <c r="E35" s="37"/>
      <c r="F35" s="37"/>
      <c r="G35" s="37"/>
      <c r="H35" s="37"/>
      <c r="I35" s="45">
        <v>2</v>
      </c>
      <c r="J35" s="86">
        <f t="shared" si="14"/>
        <v>0.5</v>
      </c>
      <c r="K35" s="37"/>
      <c r="L35" s="55">
        <f t="shared" si="9"/>
        <v>0</v>
      </c>
      <c r="M35" s="55">
        <f t="shared" si="10"/>
        <v>0</v>
      </c>
      <c r="N35" s="55">
        <f t="shared" si="11"/>
        <v>0</v>
      </c>
      <c r="O35" s="55">
        <f t="shared" si="12"/>
        <v>0</v>
      </c>
    </row>
    <row r="36" spans="1:15" s="2" customFormat="1" ht="45" customHeight="1" x14ac:dyDescent="0.25">
      <c r="A36" s="173"/>
      <c r="B36" s="61" t="s">
        <v>20</v>
      </c>
      <c r="C36" s="61" t="s">
        <v>66</v>
      </c>
      <c r="D36" s="37" t="s">
        <v>119</v>
      </c>
      <c r="E36" s="37"/>
      <c r="F36" s="37"/>
      <c r="G36" s="37"/>
      <c r="H36" s="37"/>
      <c r="I36" s="45">
        <v>2</v>
      </c>
      <c r="J36" s="86">
        <f t="shared" si="14"/>
        <v>0.5</v>
      </c>
      <c r="K36" s="37"/>
      <c r="L36" s="55">
        <f t="shared" si="9"/>
        <v>0</v>
      </c>
      <c r="M36" s="55">
        <f t="shared" si="10"/>
        <v>0</v>
      </c>
      <c r="N36" s="55">
        <f t="shared" si="11"/>
        <v>0</v>
      </c>
      <c r="O36" s="55">
        <f t="shared" si="12"/>
        <v>0</v>
      </c>
    </row>
    <row r="37" spans="1:15" s="2" customFormat="1" ht="45" customHeight="1" x14ac:dyDescent="0.25">
      <c r="A37" s="173"/>
      <c r="B37" s="61"/>
      <c r="C37" s="47" t="s">
        <v>167</v>
      </c>
      <c r="D37" s="53" t="s">
        <v>112</v>
      </c>
      <c r="E37" s="53"/>
      <c r="F37" s="53"/>
      <c r="G37" s="53"/>
      <c r="H37" s="53"/>
      <c r="I37" s="45">
        <v>2</v>
      </c>
      <c r="J37" s="86">
        <f t="shared" si="14"/>
        <v>0.5</v>
      </c>
      <c r="K37" s="54"/>
      <c r="L37" s="55">
        <f t="shared" si="9"/>
        <v>0</v>
      </c>
      <c r="M37" s="55">
        <f t="shared" si="10"/>
        <v>0</v>
      </c>
      <c r="N37" s="55">
        <f t="shared" si="11"/>
        <v>0</v>
      </c>
      <c r="O37" s="55">
        <f t="shared" si="12"/>
        <v>0</v>
      </c>
    </row>
    <row r="38" spans="1:15" s="2" customFormat="1" ht="57" customHeight="1" x14ac:dyDescent="0.25">
      <c r="A38" s="173"/>
      <c r="B38" s="61"/>
      <c r="C38" s="56" t="s">
        <v>242</v>
      </c>
      <c r="D38" s="39" t="s">
        <v>151</v>
      </c>
      <c r="E38" s="37"/>
      <c r="F38" s="37"/>
      <c r="G38" s="37"/>
      <c r="H38" s="37"/>
      <c r="I38" s="45">
        <v>1</v>
      </c>
      <c r="J38" s="86">
        <f t="shared" si="14"/>
        <v>1</v>
      </c>
      <c r="K38" s="128"/>
      <c r="L38" s="55">
        <f t="shared" si="9"/>
        <v>0</v>
      </c>
      <c r="M38" s="55">
        <f t="shared" si="10"/>
        <v>0</v>
      </c>
      <c r="N38" s="55">
        <f t="shared" si="11"/>
        <v>0</v>
      </c>
      <c r="O38" s="55">
        <f t="shared" si="12"/>
        <v>0</v>
      </c>
    </row>
    <row r="39" spans="1:15" s="2" customFormat="1" ht="51.95" customHeight="1" x14ac:dyDescent="0.25">
      <c r="A39" s="173"/>
      <c r="B39" s="61" t="s">
        <v>21</v>
      </c>
      <c r="C39" s="70" t="s">
        <v>196</v>
      </c>
      <c r="D39" s="37" t="s">
        <v>154</v>
      </c>
      <c r="E39" s="37"/>
      <c r="F39" s="37"/>
      <c r="G39" s="37"/>
      <c r="H39" s="37"/>
      <c r="I39" s="45">
        <v>3</v>
      </c>
      <c r="J39" s="86">
        <f t="shared" si="14"/>
        <v>0.33333333333333331</v>
      </c>
      <c r="K39" s="37"/>
      <c r="L39" s="55">
        <f t="shared" si="9"/>
        <v>0</v>
      </c>
      <c r="M39" s="55">
        <f t="shared" si="10"/>
        <v>0</v>
      </c>
      <c r="N39" s="55">
        <f t="shared" si="11"/>
        <v>0</v>
      </c>
      <c r="O39" s="55">
        <f t="shared" si="12"/>
        <v>0</v>
      </c>
    </row>
    <row r="40" spans="1:15" s="2" customFormat="1" ht="50.1" customHeight="1" x14ac:dyDescent="0.25">
      <c r="A40" s="173"/>
      <c r="B40" s="61" t="s">
        <v>22</v>
      </c>
      <c r="C40" s="70" t="s">
        <v>264</v>
      </c>
      <c r="D40" s="37" t="s">
        <v>124</v>
      </c>
      <c r="E40" s="37"/>
      <c r="F40" s="37"/>
      <c r="G40" s="37"/>
      <c r="H40" s="37"/>
      <c r="I40" s="45">
        <v>1</v>
      </c>
      <c r="J40" s="86">
        <f t="shared" si="14"/>
        <v>1</v>
      </c>
      <c r="K40" s="124">
        <f>SUM(J28:J40)</f>
        <v>7.833333333333333</v>
      </c>
      <c r="L40" s="55">
        <f t="shared" si="9"/>
        <v>0</v>
      </c>
      <c r="M40" s="55">
        <f t="shared" si="10"/>
        <v>0</v>
      </c>
      <c r="N40" s="55">
        <f t="shared" si="11"/>
        <v>0</v>
      </c>
      <c r="O40" s="55">
        <f t="shared" si="12"/>
        <v>0</v>
      </c>
    </row>
    <row r="41" spans="1:15" s="2" customFormat="1" ht="35.1" customHeight="1" x14ac:dyDescent="0.25">
      <c r="A41" s="146"/>
      <c r="B41" s="61"/>
      <c r="C41" s="70"/>
      <c r="D41" s="37"/>
      <c r="E41" s="37"/>
      <c r="F41" s="37"/>
      <c r="G41" s="37"/>
      <c r="H41" s="37"/>
      <c r="I41" s="65"/>
      <c r="J41" s="65"/>
      <c r="K41" s="72" t="s">
        <v>275</v>
      </c>
      <c r="L41" s="73">
        <f>100*SUM(L28:L40)/$K$40</f>
        <v>0</v>
      </c>
      <c r="M41" s="73">
        <f>100*SUM(M28:M40)/$K$40</f>
        <v>0</v>
      </c>
      <c r="N41" s="73">
        <f>100*SUM(N28:N40)/$K$40</f>
        <v>0</v>
      </c>
      <c r="O41" s="73">
        <f>100*SUM(O28:O40)/$K$40</f>
        <v>0</v>
      </c>
    </row>
    <row r="42" spans="1:15" ht="36.950000000000003" customHeight="1" x14ac:dyDescent="0.25">
      <c r="A42" s="146"/>
      <c r="B42" s="98" t="s">
        <v>293</v>
      </c>
      <c r="C42" s="51"/>
      <c r="D42" s="59"/>
      <c r="E42" s="59"/>
      <c r="F42" s="59"/>
      <c r="G42" s="59"/>
      <c r="H42" s="59"/>
      <c r="I42" s="65"/>
      <c r="J42" s="65"/>
      <c r="K42" s="66" t="s">
        <v>276</v>
      </c>
      <c r="L42" s="75">
        <f>(L8*0.33+L24*0.5+L41)/(0.33+0.5+1)</f>
        <v>0</v>
      </c>
      <c r="M42" s="75">
        <f>(M8*0.33+M24*0.5+M41)/(0.33+0.5+1)</f>
        <v>0</v>
      </c>
      <c r="N42" s="75">
        <f>(N8*0.33+N24*0.5+N41)/(0.33+0.5+1)</f>
        <v>0</v>
      </c>
      <c r="O42" s="75">
        <f>(O8*0.33+O24*0.5+O41)/(0.33+0.5+1)</f>
        <v>0</v>
      </c>
    </row>
    <row r="43" spans="1:15" x14ac:dyDescent="0.25">
      <c r="B43" s="12"/>
      <c r="C43" s="12"/>
      <c r="D43" s="10"/>
      <c r="E43" s="10"/>
      <c r="F43" s="10"/>
      <c r="G43" s="10"/>
      <c r="H43" s="10"/>
    </row>
    <row r="44" spans="1:15" x14ac:dyDescent="0.25">
      <c r="B44" s="12"/>
      <c r="C44" s="12"/>
      <c r="D44" s="10"/>
      <c r="E44" s="10"/>
      <c r="F44" s="10"/>
      <c r="G44" s="10"/>
      <c r="H44" s="10"/>
    </row>
    <row r="45" spans="1:15" x14ac:dyDescent="0.25">
      <c r="B45" s="12"/>
      <c r="C45" s="12"/>
      <c r="D45" s="10"/>
      <c r="E45" s="10"/>
      <c r="F45" s="10"/>
      <c r="G45" s="10"/>
      <c r="H45" s="10"/>
    </row>
    <row r="46" spans="1:15" x14ac:dyDescent="0.25">
      <c r="B46" s="12"/>
      <c r="C46" s="12"/>
      <c r="D46" s="10"/>
      <c r="E46" s="10"/>
      <c r="F46" s="10"/>
      <c r="G46" s="10"/>
      <c r="H46" s="10"/>
    </row>
    <row r="47" spans="1:15" x14ac:dyDescent="0.25">
      <c r="B47" s="12"/>
      <c r="C47" s="12"/>
      <c r="D47" s="10"/>
      <c r="E47" s="10"/>
      <c r="F47" s="10"/>
      <c r="G47" s="10"/>
      <c r="H47" s="10"/>
    </row>
    <row r="48" spans="1:15" x14ac:dyDescent="0.25">
      <c r="B48" s="12"/>
      <c r="C48" s="12"/>
      <c r="D48" s="10"/>
      <c r="E48" s="10"/>
      <c r="F48" s="10"/>
      <c r="G48" s="10"/>
      <c r="H48" s="10"/>
    </row>
    <row r="49" spans="2:8" x14ac:dyDescent="0.25">
      <c r="B49" s="12"/>
      <c r="C49" s="12"/>
      <c r="D49" s="10"/>
      <c r="E49" s="10"/>
      <c r="F49" s="10"/>
      <c r="G49" s="10"/>
      <c r="H49" s="10"/>
    </row>
    <row r="50" spans="2:8" x14ac:dyDescent="0.25">
      <c r="B50" s="12"/>
      <c r="C50" s="12"/>
      <c r="D50" s="10"/>
      <c r="E50" s="10"/>
      <c r="F50" s="10"/>
      <c r="G50" s="10"/>
      <c r="H50" s="10"/>
    </row>
    <row r="51" spans="2:8" x14ac:dyDescent="0.25">
      <c r="B51" s="12"/>
      <c r="C51" s="12"/>
      <c r="D51" s="10"/>
      <c r="E51" s="10"/>
      <c r="F51" s="10"/>
      <c r="G51" s="10"/>
      <c r="H51" s="10"/>
    </row>
    <row r="52" spans="2:8" x14ac:dyDescent="0.25">
      <c r="B52" s="12"/>
      <c r="C52" s="12"/>
      <c r="D52" s="10"/>
      <c r="E52" s="10"/>
      <c r="F52" s="10"/>
      <c r="G52" s="10"/>
      <c r="H52" s="10"/>
    </row>
    <row r="53" spans="2:8" x14ac:dyDescent="0.25">
      <c r="C53" s="12"/>
      <c r="D53" s="10"/>
      <c r="E53" s="10"/>
      <c r="F53" s="10"/>
      <c r="G53" s="10"/>
      <c r="H53" s="10"/>
    </row>
    <row r="54" spans="2:8" x14ac:dyDescent="0.25">
      <c r="C54" s="12"/>
      <c r="D54" s="10"/>
      <c r="E54" s="10"/>
      <c r="F54" s="10"/>
      <c r="G54" s="10"/>
      <c r="H54" s="10"/>
    </row>
    <row r="55" spans="2:8" x14ac:dyDescent="0.25">
      <c r="C55" s="12"/>
      <c r="D55" s="10"/>
      <c r="E55" s="10"/>
      <c r="F55" s="10"/>
      <c r="G55" s="10"/>
      <c r="H55" s="10"/>
    </row>
    <row r="56" spans="2:8" x14ac:dyDescent="0.25">
      <c r="C56" s="12"/>
      <c r="D56" s="10"/>
      <c r="E56" s="10"/>
      <c r="F56" s="10"/>
      <c r="G56" s="10"/>
      <c r="H56" s="10"/>
    </row>
    <row r="57" spans="2:8" x14ac:dyDescent="0.25">
      <c r="C57" s="12"/>
      <c r="D57" s="10"/>
      <c r="E57" s="10"/>
      <c r="F57" s="10"/>
      <c r="G57" s="10"/>
      <c r="H57" s="10"/>
    </row>
    <row r="58" spans="2:8" x14ac:dyDescent="0.25">
      <c r="C58" s="12"/>
      <c r="D58" s="10"/>
      <c r="E58" s="10"/>
      <c r="F58" s="10"/>
      <c r="G58" s="10"/>
      <c r="H58" s="10"/>
    </row>
    <row r="59" spans="2:8" x14ac:dyDescent="0.25">
      <c r="C59" s="12"/>
      <c r="D59" s="10"/>
      <c r="E59" s="10"/>
      <c r="F59" s="10"/>
      <c r="G59" s="10"/>
      <c r="H59" s="10"/>
    </row>
    <row r="60" spans="2:8" x14ac:dyDescent="0.25">
      <c r="C60" s="12"/>
      <c r="D60" s="10"/>
      <c r="E60" s="10"/>
      <c r="F60" s="10"/>
      <c r="G60" s="10"/>
      <c r="H60" s="10"/>
    </row>
    <row r="61" spans="2:8" x14ac:dyDescent="0.25">
      <c r="C61" s="12"/>
      <c r="D61" s="10"/>
      <c r="E61" s="10"/>
      <c r="F61" s="10"/>
      <c r="G61" s="10"/>
      <c r="H61" s="10"/>
    </row>
    <row r="62" spans="2:8" x14ac:dyDescent="0.25">
      <c r="C62" s="12"/>
      <c r="D62" s="10"/>
      <c r="E62" s="10"/>
      <c r="F62" s="10"/>
      <c r="G62" s="10"/>
      <c r="H62" s="10"/>
    </row>
    <row r="63" spans="2:8" x14ac:dyDescent="0.25">
      <c r="C63" s="12"/>
      <c r="D63" s="10"/>
      <c r="E63" s="10"/>
      <c r="F63" s="10"/>
      <c r="G63" s="10"/>
      <c r="H63" s="10"/>
    </row>
  </sheetData>
  <mergeCells count="3">
    <mergeCell ref="A4:A7"/>
    <mergeCell ref="A11:A24"/>
    <mergeCell ref="A28:A40"/>
  </mergeCells>
  <conditionalFormatting sqref="L8:O8 L25:O25 L42:M42 N42 O42">
    <cfRule type="cellIs" dxfId="11" priority="1" operator="between">
      <formula>80</formula>
      <formula>100</formula>
    </cfRule>
    <cfRule type="cellIs" dxfId="10" priority="2" operator="between">
      <formula>71</formula>
      <formula>79</formula>
    </cfRule>
    <cfRule type="cellIs" dxfId="9" priority="3" operator="between">
      <formula>0</formula>
      <formula>100</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1"/>
  <sheetViews>
    <sheetView showGridLines="0" workbookViewId="0">
      <pane xSplit="1" ySplit="3" topLeftCell="B4" activePane="bottomRight" state="frozen"/>
      <selection pane="topRight" activeCell="B1" sqref="B1"/>
      <selection pane="bottomLeft" activeCell="A4" sqref="A4"/>
      <selection pane="bottomRight" sqref="A1:XFD1"/>
    </sheetView>
  </sheetViews>
  <sheetFormatPr defaultColWidth="10.875" defaultRowHeight="26.25" x14ac:dyDescent="0.25"/>
  <cols>
    <col min="1" max="1" width="9.375" style="151" customWidth="1"/>
    <col min="2" max="2" width="31.5" style="13" customWidth="1"/>
    <col min="3" max="3" width="36" style="13" customWidth="1"/>
    <col min="4" max="4" width="11" style="15" customWidth="1"/>
    <col min="5" max="5" width="9" style="15" customWidth="1"/>
    <col min="6" max="6" width="8.625" style="15" customWidth="1"/>
    <col min="7" max="7" width="8.375" style="15" customWidth="1"/>
    <col min="8" max="8" width="9.125" style="15" customWidth="1"/>
    <col min="9" max="9" width="6.125" style="15" bestFit="1" customWidth="1"/>
    <col min="10" max="10" width="8.375" style="15" bestFit="1" customWidth="1"/>
    <col min="11" max="11" width="12.375" style="15" customWidth="1"/>
    <col min="12" max="12" width="11.625" style="15" bestFit="1" customWidth="1"/>
    <col min="13" max="16384" width="10.875" style="15"/>
  </cols>
  <sheetData>
    <row r="1" spans="1:15" s="14" customFormat="1" x14ac:dyDescent="0.25">
      <c r="A1" s="143" t="s">
        <v>286</v>
      </c>
      <c r="B1" s="30"/>
      <c r="C1" s="30"/>
    </row>
    <row r="2" spans="1:15" s="14" customFormat="1" x14ac:dyDescent="0.25">
      <c r="A2" s="148"/>
      <c r="B2" s="18"/>
      <c r="C2" s="18"/>
      <c r="E2" s="27" t="s">
        <v>289</v>
      </c>
      <c r="F2" s="28"/>
      <c r="G2" s="28"/>
      <c r="H2" s="28"/>
      <c r="I2" s="23"/>
      <c r="J2" s="23"/>
      <c r="K2" s="9"/>
      <c r="L2" s="27" t="s">
        <v>290</v>
      </c>
      <c r="M2" s="29"/>
      <c r="N2" s="29"/>
      <c r="O2" s="29"/>
    </row>
    <row r="3" spans="1:15" s="16" customFormat="1" ht="36" customHeight="1" x14ac:dyDescent="0.25">
      <c r="A3" s="149">
        <v>1</v>
      </c>
      <c r="B3" s="38" t="s">
        <v>0</v>
      </c>
      <c r="C3" s="38" t="s">
        <v>279</v>
      </c>
      <c r="D3" s="88" t="s">
        <v>133</v>
      </c>
      <c r="E3" s="39" t="s">
        <v>280</v>
      </c>
      <c r="F3" s="39" t="s">
        <v>281</v>
      </c>
      <c r="G3" s="39" t="s">
        <v>282</v>
      </c>
      <c r="H3" s="39" t="s">
        <v>283</v>
      </c>
      <c r="I3" s="40" t="s">
        <v>164</v>
      </c>
      <c r="J3" s="84" t="s">
        <v>165</v>
      </c>
      <c r="K3" s="37"/>
      <c r="L3" s="39" t="s">
        <v>280</v>
      </c>
      <c r="M3" s="39" t="s">
        <v>281</v>
      </c>
      <c r="N3" s="39" t="s">
        <v>282</v>
      </c>
      <c r="O3" s="39" t="s">
        <v>283</v>
      </c>
    </row>
    <row r="4" spans="1:15" s="16" customFormat="1" ht="54" customHeight="1" x14ac:dyDescent="0.25">
      <c r="A4" s="174" t="s">
        <v>2</v>
      </c>
      <c r="B4" s="52" t="s">
        <v>23</v>
      </c>
      <c r="C4" s="52" t="s">
        <v>67</v>
      </c>
      <c r="D4" s="88" t="s">
        <v>135</v>
      </c>
      <c r="E4" s="88">
        <v>0.5</v>
      </c>
      <c r="F4" s="88">
        <v>1</v>
      </c>
      <c r="G4" s="88">
        <v>0.5</v>
      </c>
      <c r="H4" s="88">
        <v>1</v>
      </c>
      <c r="I4" s="99">
        <v>2</v>
      </c>
      <c r="J4" s="100">
        <f>1/I4</f>
        <v>0.5</v>
      </c>
      <c r="K4" s="95"/>
      <c r="L4" s="101">
        <f t="shared" ref="L4:O9" si="0">$J4*E4</f>
        <v>0.25</v>
      </c>
      <c r="M4" s="101">
        <f t="shared" si="0"/>
        <v>0.5</v>
      </c>
      <c r="N4" s="101">
        <f t="shared" si="0"/>
        <v>0.25</v>
      </c>
      <c r="O4" s="101">
        <f t="shared" si="0"/>
        <v>0.5</v>
      </c>
    </row>
    <row r="5" spans="1:15" s="16" customFormat="1" ht="47.25" x14ac:dyDescent="0.25">
      <c r="A5" s="174"/>
      <c r="B5" s="52"/>
      <c r="C5" s="52" t="s">
        <v>68</v>
      </c>
      <c r="D5" s="88" t="s">
        <v>136</v>
      </c>
      <c r="E5" s="88">
        <v>1</v>
      </c>
      <c r="F5" s="88">
        <v>0.5</v>
      </c>
      <c r="G5" s="88">
        <v>0.5</v>
      </c>
      <c r="H5" s="88">
        <v>1</v>
      </c>
      <c r="I5" s="99">
        <v>1</v>
      </c>
      <c r="J5" s="100">
        <f t="shared" ref="J5:J9" si="1">1/I5</f>
        <v>1</v>
      </c>
      <c r="K5" s="95"/>
      <c r="L5" s="101">
        <f t="shared" si="0"/>
        <v>1</v>
      </c>
      <c r="M5" s="101">
        <f t="shared" si="0"/>
        <v>0.5</v>
      </c>
      <c r="N5" s="101">
        <f t="shared" si="0"/>
        <v>0.5</v>
      </c>
      <c r="O5" s="101">
        <f t="shared" si="0"/>
        <v>1</v>
      </c>
    </row>
    <row r="6" spans="1:15" s="16" customFormat="1" ht="31.5" x14ac:dyDescent="0.25">
      <c r="A6" s="174"/>
      <c r="B6" s="52" t="s">
        <v>24</v>
      </c>
      <c r="C6" s="102" t="s">
        <v>175</v>
      </c>
      <c r="D6" s="103" t="s">
        <v>247</v>
      </c>
      <c r="E6" s="103">
        <v>0.85</v>
      </c>
      <c r="F6" s="103">
        <v>0.9</v>
      </c>
      <c r="G6" s="103">
        <v>1</v>
      </c>
      <c r="H6" s="103">
        <v>1</v>
      </c>
      <c r="I6" s="99">
        <v>1</v>
      </c>
      <c r="J6" s="100">
        <f t="shared" si="1"/>
        <v>1</v>
      </c>
      <c r="K6" s="95"/>
      <c r="L6" s="101">
        <f t="shared" si="0"/>
        <v>0.85</v>
      </c>
      <c r="M6" s="101">
        <f t="shared" si="0"/>
        <v>0.9</v>
      </c>
      <c r="N6" s="101">
        <f t="shared" si="0"/>
        <v>1</v>
      </c>
      <c r="O6" s="101">
        <f t="shared" si="0"/>
        <v>1</v>
      </c>
    </row>
    <row r="7" spans="1:15" s="16" customFormat="1" ht="47.25" x14ac:dyDescent="0.25">
      <c r="A7" s="174"/>
      <c r="B7" s="38"/>
      <c r="C7" s="70" t="s">
        <v>79</v>
      </c>
      <c r="D7" s="104" t="s">
        <v>208</v>
      </c>
      <c r="E7" s="104">
        <v>0.5</v>
      </c>
      <c r="F7" s="104">
        <v>0.35</v>
      </c>
      <c r="G7" s="104">
        <v>0.7</v>
      </c>
      <c r="H7" s="104">
        <v>0.5</v>
      </c>
      <c r="I7" s="99">
        <v>3</v>
      </c>
      <c r="J7" s="100">
        <f t="shared" si="1"/>
        <v>0.33333333333333331</v>
      </c>
      <c r="K7" s="105"/>
      <c r="L7" s="101">
        <f t="shared" si="0"/>
        <v>0.16666666666666666</v>
      </c>
      <c r="M7" s="101">
        <f t="shared" si="0"/>
        <v>0.11666666666666665</v>
      </c>
      <c r="N7" s="101">
        <f t="shared" si="0"/>
        <v>0.23333333333333331</v>
      </c>
      <c r="O7" s="101">
        <f t="shared" si="0"/>
        <v>0.16666666666666666</v>
      </c>
    </row>
    <row r="8" spans="1:15" s="16" customFormat="1" ht="94.5" x14ac:dyDescent="0.25">
      <c r="A8" s="174"/>
      <c r="B8" s="56" t="s">
        <v>197</v>
      </c>
      <c r="C8" s="69" t="s">
        <v>174</v>
      </c>
      <c r="D8" s="88" t="s">
        <v>173</v>
      </c>
      <c r="E8" s="88">
        <v>1</v>
      </c>
      <c r="F8" s="103">
        <v>0.75</v>
      </c>
      <c r="G8" s="88">
        <v>0.75</v>
      </c>
      <c r="H8" s="103">
        <v>0.75</v>
      </c>
      <c r="I8" s="99">
        <v>1</v>
      </c>
      <c r="J8" s="100">
        <f t="shared" si="1"/>
        <v>1</v>
      </c>
      <c r="K8" s="105"/>
      <c r="L8" s="101">
        <f t="shared" si="0"/>
        <v>1</v>
      </c>
      <c r="M8" s="101">
        <f t="shared" si="0"/>
        <v>0.75</v>
      </c>
      <c r="N8" s="101">
        <f t="shared" si="0"/>
        <v>0.75</v>
      </c>
      <c r="O8" s="101">
        <f t="shared" si="0"/>
        <v>0.75</v>
      </c>
    </row>
    <row r="9" spans="1:15" s="16" customFormat="1" ht="78.75" x14ac:dyDescent="0.25">
      <c r="A9" s="174"/>
      <c r="B9" s="38"/>
      <c r="C9" s="52" t="s">
        <v>207</v>
      </c>
      <c r="D9" s="88" t="s">
        <v>254</v>
      </c>
      <c r="E9" s="88">
        <v>1</v>
      </c>
      <c r="F9" s="88">
        <v>0</v>
      </c>
      <c r="G9" s="88">
        <v>0.75</v>
      </c>
      <c r="H9" s="88">
        <v>1</v>
      </c>
      <c r="I9" s="99">
        <v>1</v>
      </c>
      <c r="J9" s="100">
        <f t="shared" si="1"/>
        <v>1</v>
      </c>
      <c r="K9" s="106">
        <f>SUM(J4:J9)</f>
        <v>4.8333333333333339</v>
      </c>
      <c r="L9" s="101">
        <f t="shared" si="0"/>
        <v>1</v>
      </c>
      <c r="M9" s="101">
        <f t="shared" si="0"/>
        <v>0</v>
      </c>
      <c r="N9" s="101">
        <f t="shared" si="0"/>
        <v>0.75</v>
      </c>
      <c r="O9" s="101">
        <f t="shared" si="0"/>
        <v>1</v>
      </c>
    </row>
    <row r="10" spans="1:15" s="16" customFormat="1" ht="39.950000000000003" customHeight="1" x14ac:dyDescent="0.25">
      <c r="A10" s="150"/>
      <c r="B10" s="64" t="s">
        <v>291</v>
      </c>
      <c r="C10" s="52"/>
      <c r="D10" s="88"/>
      <c r="E10" s="88"/>
      <c r="F10" s="88"/>
      <c r="G10" s="88"/>
      <c r="H10" s="88"/>
      <c r="I10" s="99"/>
      <c r="J10" s="100"/>
      <c r="K10" s="107" t="s">
        <v>275</v>
      </c>
      <c r="L10" s="108">
        <f t="shared" ref="L10:O10" si="2">100*SUM(L4:L9)/$K$9</f>
        <v>88.275862068965509</v>
      </c>
      <c r="M10" s="108">
        <f t="shared" si="2"/>
        <v>57.241379310344826</v>
      </c>
      <c r="N10" s="108">
        <f t="shared" si="2"/>
        <v>72.068965517241367</v>
      </c>
      <c r="O10" s="108">
        <f t="shared" si="2"/>
        <v>91.379310344827573</v>
      </c>
    </row>
    <row r="11" spans="1:15" s="16" customFormat="1" ht="39.950000000000003" customHeight="1" x14ac:dyDescent="0.25">
      <c r="A11" s="150"/>
      <c r="B11" s="38"/>
      <c r="C11" s="52"/>
      <c r="D11" s="88"/>
      <c r="E11" s="88"/>
      <c r="F11" s="88"/>
      <c r="G11" s="88"/>
      <c r="H11" s="88"/>
      <c r="I11" s="99"/>
      <c r="J11" s="100"/>
      <c r="K11" s="107"/>
      <c r="L11" s="108"/>
      <c r="M11" s="108"/>
      <c r="N11" s="108"/>
      <c r="O11" s="108"/>
    </row>
    <row r="12" spans="1:15" s="16" customFormat="1" ht="24" customHeight="1" x14ac:dyDescent="0.25">
      <c r="A12" s="149">
        <v>2</v>
      </c>
      <c r="B12" s="38" t="s">
        <v>0</v>
      </c>
      <c r="C12" s="38"/>
      <c r="D12" s="95"/>
      <c r="E12" s="95"/>
      <c r="F12" s="95"/>
      <c r="G12" s="95"/>
      <c r="H12" s="95"/>
      <c r="I12" s="109" t="s">
        <v>164</v>
      </c>
      <c r="J12" s="110" t="s">
        <v>165</v>
      </c>
      <c r="K12" s="95"/>
      <c r="L12" s="95"/>
      <c r="M12" s="95"/>
      <c r="N12" s="95"/>
      <c r="O12" s="95"/>
    </row>
    <row r="13" spans="1:15" s="16" customFormat="1" ht="60" customHeight="1" x14ac:dyDescent="0.25">
      <c r="A13" s="175" t="s">
        <v>3</v>
      </c>
      <c r="B13" s="52" t="s">
        <v>35</v>
      </c>
      <c r="C13" s="70" t="s">
        <v>237</v>
      </c>
      <c r="D13" s="95" t="s">
        <v>238</v>
      </c>
      <c r="E13" s="95">
        <v>0</v>
      </c>
      <c r="F13" s="95">
        <v>0</v>
      </c>
      <c r="G13" s="95">
        <v>0</v>
      </c>
      <c r="H13" s="95">
        <v>0</v>
      </c>
      <c r="I13" s="109">
        <v>4</v>
      </c>
      <c r="J13" s="100">
        <f>1/I13</f>
        <v>0.25</v>
      </c>
      <c r="K13" s="95"/>
      <c r="L13" s="101">
        <f t="shared" ref="L13:O18" si="3">$J13*E13</f>
        <v>0</v>
      </c>
      <c r="M13" s="101">
        <f t="shared" si="3"/>
        <v>0</v>
      </c>
      <c r="N13" s="101">
        <f t="shared" si="3"/>
        <v>0</v>
      </c>
      <c r="O13" s="101">
        <f t="shared" si="3"/>
        <v>0</v>
      </c>
    </row>
    <row r="14" spans="1:15" s="16" customFormat="1" ht="47.25" x14ac:dyDescent="0.25">
      <c r="A14" s="175"/>
      <c r="B14" s="70"/>
      <c r="C14" s="52" t="s">
        <v>71</v>
      </c>
      <c r="D14" s="88" t="s">
        <v>257</v>
      </c>
      <c r="E14" s="111">
        <v>1</v>
      </c>
      <c r="F14" s="111">
        <v>0.9</v>
      </c>
      <c r="G14" s="111">
        <v>0.5</v>
      </c>
      <c r="H14" s="111">
        <v>1</v>
      </c>
      <c r="I14" s="99">
        <v>1</v>
      </c>
      <c r="J14" s="100">
        <f t="shared" ref="J14" si="4">1/I14</f>
        <v>1</v>
      </c>
      <c r="K14" s="95"/>
      <c r="L14" s="101">
        <f t="shared" si="3"/>
        <v>1</v>
      </c>
      <c r="M14" s="101">
        <f t="shared" si="3"/>
        <v>0.9</v>
      </c>
      <c r="N14" s="101">
        <f t="shared" si="3"/>
        <v>0.5</v>
      </c>
      <c r="O14" s="101">
        <f t="shared" si="3"/>
        <v>1</v>
      </c>
    </row>
    <row r="15" spans="1:15" s="16" customFormat="1" ht="31.5" x14ac:dyDescent="0.25">
      <c r="A15" s="175"/>
      <c r="B15" s="52" t="s">
        <v>25</v>
      </c>
      <c r="C15" s="70" t="s">
        <v>69</v>
      </c>
      <c r="D15" s="88" t="s">
        <v>210</v>
      </c>
      <c r="E15" s="95">
        <v>1</v>
      </c>
      <c r="F15" s="95">
        <v>1</v>
      </c>
      <c r="G15" s="95">
        <v>1</v>
      </c>
      <c r="H15" s="95">
        <v>1</v>
      </c>
      <c r="I15" s="99">
        <v>3</v>
      </c>
      <c r="J15" s="100">
        <f t="shared" ref="J15:J18" si="5">1/I15</f>
        <v>0.33333333333333331</v>
      </c>
      <c r="K15" s="95"/>
      <c r="L15" s="101">
        <f t="shared" si="3"/>
        <v>0.33333333333333331</v>
      </c>
      <c r="M15" s="101">
        <f t="shared" si="3"/>
        <v>0.33333333333333331</v>
      </c>
      <c r="N15" s="101">
        <f t="shared" si="3"/>
        <v>0.33333333333333331</v>
      </c>
      <c r="O15" s="101">
        <f t="shared" si="3"/>
        <v>0.33333333333333331</v>
      </c>
    </row>
    <row r="16" spans="1:15" s="16" customFormat="1" ht="45" customHeight="1" x14ac:dyDescent="0.25">
      <c r="A16" s="175"/>
      <c r="B16" s="70"/>
      <c r="C16" s="70" t="s">
        <v>42</v>
      </c>
      <c r="D16" s="95" t="s">
        <v>137</v>
      </c>
      <c r="E16" s="95">
        <v>1</v>
      </c>
      <c r="F16" s="88">
        <v>0</v>
      </c>
      <c r="G16" s="95">
        <v>1</v>
      </c>
      <c r="H16" s="95">
        <v>1</v>
      </c>
      <c r="I16" s="99">
        <v>4</v>
      </c>
      <c r="J16" s="100">
        <f t="shared" si="5"/>
        <v>0.25</v>
      </c>
      <c r="K16" s="95"/>
      <c r="L16" s="101">
        <f t="shared" si="3"/>
        <v>0.25</v>
      </c>
      <c r="M16" s="101">
        <f t="shared" si="3"/>
        <v>0</v>
      </c>
      <c r="N16" s="101">
        <f t="shared" si="3"/>
        <v>0.25</v>
      </c>
      <c r="O16" s="101">
        <f t="shared" si="3"/>
        <v>0.25</v>
      </c>
    </row>
    <row r="17" spans="1:15" s="16" customFormat="1" ht="39" customHeight="1" x14ac:dyDescent="0.25">
      <c r="A17" s="175"/>
      <c r="B17" s="70"/>
      <c r="C17" s="52" t="s">
        <v>70</v>
      </c>
      <c r="D17" s="88" t="s">
        <v>258</v>
      </c>
      <c r="E17" s="88">
        <v>1</v>
      </c>
      <c r="F17" s="88">
        <v>0</v>
      </c>
      <c r="G17" s="88">
        <v>0.72</v>
      </c>
      <c r="H17" s="88">
        <v>0.5</v>
      </c>
      <c r="I17" s="99">
        <v>1</v>
      </c>
      <c r="J17" s="100">
        <f t="shared" si="5"/>
        <v>1</v>
      </c>
      <c r="K17" s="95"/>
      <c r="L17" s="101">
        <f t="shared" si="3"/>
        <v>1</v>
      </c>
      <c r="M17" s="101">
        <f t="shared" si="3"/>
        <v>0</v>
      </c>
      <c r="N17" s="101">
        <f t="shared" si="3"/>
        <v>0.72</v>
      </c>
      <c r="O17" s="101">
        <f t="shared" si="3"/>
        <v>0.5</v>
      </c>
    </row>
    <row r="18" spans="1:15" s="16" customFormat="1" ht="48" customHeight="1" x14ac:dyDescent="0.25">
      <c r="A18" s="175"/>
      <c r="B18" s="52" t="s">
        <v>26</v>
      </c>
      <c r="C18" s="52" t="s">
        <v>297</v>
      </c>
      <c r="D18" s="95" t="s">
        <v>125</v>
      </c>
      <c r="E18" s="95">
        <v>1</v>
      </c>
      <c r="F18" s="95">
        <v>1</v>
      </c>
      <c r="G18" s="95">
        <v>1</v>
      </c>
      <c r="H18" s="95">
        <v>1</v>
      </c>
      <c r="I18" s="99">
        <v>4</v>
      </c>
      <c r="J18" s="100">
        <f t="shared" si="5"/>
        <v>0.25</v>
      </c>
      <c r="K18" s="106">
        <f>SUM(J13:J18)</f>
        <v>3.083333333333333</v>
      </c>
      <c r="L18" s="101">
        <f t="shared" si="3"/>
        <v>0.25</v>
      </c>
      <c r="M18" s="101">
        <f t="shared" si="3"/>
        <v>0.25</v>
      </c>
      <c r="N18" s="101">
        <f t="shared" si="3"/>
        <v>0.25</v>
      </c>
      <c r="O18" s="101">
        <f t="shared" si="3"/>
        <v>0.25</v>
      </c>
    </row>
    <row r="19" spans="1:15" s="16" customFormat="1" ht="42.95" customHeight="1" x14ac:dyDescent="0.25">
      <c r="A19" s="175"/>
      <c r="B19" s="70"/>
      <c r="C19" s="52"/>
      <c r="D19" s="112"/>
      <c r="E19" s="112"/>
      <c r="F19" s="112"/>
      <c r="G19" s="112"/>
      <c r="H19" s="112"/>
      <c r="I19" s="99"/>
      <c r="J19" s="100"/>
      <c r="K19" s="72" t="s">
        <v>275</v>
      </c>
      <c r="L19" s="113">
        <f>100*SUM(L13:L18)/$K$18</f>
        <v>91.891891891891888</v>
      </c>
      <c r="M19" s="113">
        <f>100*SUM(M13:M18)/$K$18</f>
        <v>48.108108108108112</v>
      </c>
      <c r="N19" s="113">
        <f>100*SUM(N13:N18)/$K$18</f>
        <v>66.594594594594597</v>
      </c>
      <c r="O19" s="113">
        <f>100*SUM(O13:O18)/$K$18</f>
        <v>75.675675675675677</v>
      </c>
    </row>
    <row r="20" spans="1:15" s="16" customFormat="1" ht="38.1" customHeight="1" x14ac:dyDescent="0.25">
      <c r="A20" s="175"/>
      <c r="B20" s="64" t="s">
        <v>292</v>
      </c>
      <c r="C20" s="95"/>
      <c r="D20" s="95"/>
      <c r="E20" s="95"/>
      <c r="F20" s="95"/>
      <c r="G20" s="95"/>
      <c r="H20" s="95"/>
      <c r="I20" s="95"/>
      <c r="J20" s="95"/>
      <c r="K20" s="66" t="s">
        <v>276</v>
      </c>
      <c r="L20" s="114">
        <f>(L10*0.5+L19)/1.5</f>
        <v>90.686548617583085</v>
      </c>
      <c r="M20" s="114">
        <f>(M10*0.5+M19)/1.5</f>
        <v>51.152531842187017</v>
      </c>
      <c r="N20" s="114">
        <f>(N10*0.5+N19)/1.5</f>
        <v>68.41938490214352</v>
      </c>
      <c r="O20" s="114">
        <f>(O10*0.5+O19)/1.5</f>
        <v>80.910220565392976</v>
      </c>
    </row>
    <row r="21" spans="1:15" s="16" customFormat="1" ht="38.1" customHeight="1" x14ac:dyDescent="0.25">
      <c r="A21" s="175"/>
      <c r="B21" s="95"/>
      <c r="C21" s="95"/>
      <c r="D21" s="95"/>
      <c r="E21" s="95"/>
      <c r="F21" s="95"/>
      <c r="G21" s="95"/>
      <c r="H21" s="95"/>
      <c r="I21" s="95"/>
      <c r="J21" s="95"/>
      <c r="K21" s="66"/>
      <c r="L21" s="114"/>
      <c r="M21" s="114"/>
      <c r="N21" s="114"/>
      <c r="O21" s="114"/>
    </row>
    <row r="22" spans="1:15" s="16" customFormat="1" ht="38.1" customHeight="1" x14ac:dyDescent="0.25">
      <c r="A22" s="149">
        <v>3</v>
      </c>
      <c r="B22" s="38" t="s">
        <v>0</v>
      </c>
      <c r="C22" s="38"/>
      <c r="D22" s="95"/>
      <c r="E22" s="95"/>
      <c r="F22" s="95"/>
      <c r="G22" s="95"/>
      <c r="H22" s="95"/>
      <c r="I22" s="109" t="s">
        <v>164</v>
      </c>
      <c r="J22" s="110" t="s">
        <v>165</v>
      </c>
      <c r="K22" s="66"/>
      <c r="L22" s="114"/>
      <c r="M22" s="114"/>
      <c r="N22" s="114"/>
      <c r="O22" s="114"/>
    </row>
    <row r="23" spans="1:15" s="16" customFormat="1" ht="110.25" x14ac:dyDescent="0.25">
      <c r="A23" s="173" t="s">
        <v>4</v>
      </c>
      <c r="B23" s="70" t="s">
        <v>298</v>
      </c>
      <c r="C23" s="52" t="s">
        <v>299</v>
      </c>
      <c r="D23" s="88" t="s">
        <v>140</v>
      </c>
      <c r="E23" s="95">
        <v>0.5</v>
      </c>
      <c r="F23" s="95">
        <v>1</v>
      </c>
      <c r="G23" s="95">
        <v>1</v>
      </c>
      <c r="H23" s="95">
        <v>1</v>
      </c>
      <c r="I23" s="99">
        <v>2</v>
      </c>
      <c r="J23" s="100">
        <f t="shared" ref="J23" si="6">1/I23</f>
        <v>0.5</v>
      </c>
      <c r="K23" s="95"/>
      <c r="L23" s="101">
        <f t="shared" ref="L23:O28" si="7">$J23*E23</f>
        <v>0.25</v>
      </c>
      <c r="M23" s="101">
        <f t="shared" si="7"/>
        <v>0.5</v>
      </c>
      <c r="N23" s="101">
        <f t="shared" si="7"/>
        <v>0.5</v>
      </c>
      <c r="O23" s="101">
        <f t="shared" si="7"/>
        <v>0.5</v>
      </c>
    </row>
    <row r="24" spans="1:15" s="6" customFormat="1" ht="78.75" x14ac:dyDescent="0.25">
      <c r="A24" s="173"/>
      <c r="B24" s="70"/>
      <c r="C24" s="70" t="s">
        <v>253</v>
      </c>
      <c r="D24" s="59" t="s">
        <v>252</v>
      </c>
      <c r="E24" s="59">
        <v>0.5</v>
      </c>
      <c r="F24" s="59">
        <v>0</v>
      </c>
      <c r="G24" s="59">
        <v>0</v>
      </c>
      <c r="H24" s="59">
        <v>0.5</v>
      </c>
      <c r="I24" s="45">
        <v>1</v>
      </c>
      <c r="J24" s="86">
        <f>1/I24</f>
        <v>1</v>
      </c>
      <c r="K24" s="63"/>
      <c r="L24" s="87">
        <f t="shared" si="7"/>
        <v>0.5</v>
      </c>
      <c r="M24" s="87">
        <f t="shared" si="7"/>
        <v>0</v>
      </c>
      <c r="N24" s="87">
        <f t="shared" si="7"/>
        <v>0</v>
      </c>
      <c r="O24" s="87">
        <f t="shared" si="7"/>
        <v>0.5</v>
      </c>
    </row>
    <row r="25" spans="1:15" s="6" customFormat="1" ht="63" x14ac:dyDescent="0.25">
      <c r="A25" s="173"/>
      <c r="B25" s="70"/>
      <c r="C25" s="70" t="s">
        <v>255</v>
      </c>
      <c r="D25" s="59" t="s">
        <v>256</v>
      </c>
      <c r="E25" s="59">
        <v>0.25</v>
      </c>
      <c r="F25" s="59">
        <v>0</v>
      </c>
      <c r="G25" s="59">
        <v>0</v>
      </c>
      <c r="H25" s="59">
        <v>0.25</v>
      </c>
      <c r="I25" s="45">
        <v>1</v>
      </c>
      <c r="J25" s="86">
        <f>1/I25</f>
        <v>1</v>
      </c>
      <c r="K25" s="63"/>
      <c r="L25" s="87">
        <f t="shared" si="7"/>
        <v>0.25</v>
      </c>
      <c r="M25" s="87">
        <f t="shared" si="7"/>
        <v>0</v>
      </c>
      <c r="N25" s="87">
        <f t="shared" si="7"/>
        <v>0</v>
      </c>
      <c r="O25" s="87">
        <f t="shared" si="7"/>
        <v>0.25</v>
      </c>
    </row>
    <row r="26" spans="1:15" s="2" customFormat="1" ht="95.1" customHeight="1" x14ac:dyDescent="0.25">
      <c r="A26" s="173"/>
      <c r="B26" s="51"/>
      <c r="C26" s="69" t="s">
        <v>179</v>
      </c>
      <c r="D26" s="58" t="s">
        <v>194</v>
      </c>
      <c r="E26" s="58">
        <v>0.4</v>
      </c>
      <c r="F26" s="58">
        <v>0.4</v>
      </c>
      <c r="G26" s="58">
        <v>0.5</v>
      </c>
      <c r="H26" s="58">
        <v>0.4</v>
      </c>
      <c r="I26" s="45">
        <v>1</v>
      </c>
      <c r="J26" s="86">
        <f t="shared" ref="J26:J28" si="8">1/I26</f>
        <v>1</v>
      </c>
      <c r="K26" s="37"/>
      <c r="L26" s="55">
        <f t="shared" si="7"/>
        <v>0.4</v>
      </c>
      <c r="M26" s="55">
        <f t="shared" si="7"/>
        <v>0.4</v>
      </c>
      <c r="N26" s="55">
        <f t="shared" si="7"/>
        <v>0.5</v>
      </c>
      <c r="O26" s="55">
        <f t="shared" si="7"/>
        <v>0.4</v>
      </c>
    </row>
    <row r="27" spans="1:15" s="16" customFormat="1" ht="47.25" x14ac:dyDescent="0.25">
      <c r="A27" s="173"/>
      <c r="B27" s="70"/>
      <c r="C27" s="52" t="s">
        <v>71</v>
      </c>
      <c r="D27" s="88" t="s">
        <v>251</v>
      </c>
      <c r="E27" s="111">
        <v>0.75</v>
      </c>
      <c r="F27" s="111">
        <v>0.81</v>
      </c>
      <c r="G27" s="111">
        <v>0.42</v>
      </c>
      <c r="H27" s="111">
        <v>0.92</v>
      </c>
      <c r="I27" s="99">
        <v>1</v>
      </c>
      <c r="J27" s="100">
        <f t="shared" si="8"/>
        <v>1</v>
      </c>
      <c r="K27" s="95"/>
      <c r="L27" s="101">
        <f t="shared" si="7"/>
        <v>0.75</v>
      </c>
      <c r="M27" s="101">
        <f t="shared" si="7"/>
        <v>0.81</v>
      </c>
      <c r="N27" s="101">
        <f t="shared" si="7"/>
        <v>0.42</v>
      </c>
      <c r="O27" s="101">
        <f t="shared" si="7"/>
        <v>0.92</v>
      </c>
    </row>
    <row r="28" spans="1:15" s="16" customFormat="1" ht="51" customHeight="1" x14ac:dyDescent="0.25">
      <c r="A28" s="173"/>
      <c r="B28" s="52" t="s">
        <v>28</v>
      </c>
      <c r="C28" s="52" t="s">
        <v>300</v>
      </c>
      <c r="D28" s="95" t="s">
        <v>126</v>
      </c>
      <c r="E28" s="95">
        <v>1</v>
      </c>
      <c r="F28" s="95">
        <v>1</v>
      </c>
      <c r="G28" s="95">
        <v>1</v>
      </c>
      <c r="H28" s="95">
        <v>1</v>
      </c>
      <c r="I28" s="99">
        <v>3</v>
      </c>
      <c r="J28" s="100">
        <f t="shared" si="8"/>
        <v>0.33333333333333331</v>
      </c>
      <c r="K28" s="106">
        <f>SUM(J23:J28)</f>
        <v>4.833333333333333</v>
      </c>
      <c r="L28" s="101">
        <f t="shared" si="7"/>
        <v>0.33333333333333331</v>
      </c>
      <c r="M28" s="101">
        <f t="shared" si="7"/>
        <v>0.33333333333333331</v>
      </c>
      <c r="N28" s="101">
        <f t="shared" si="7"/>
        <v>0.33333333333333331</v>
      </c>
      <c r="O28" s="101">
        <f t="shared" si="7"/>
        <v>0.33333333333333331</v>
      </c>
    </row>
    <row r="29" spans="1:15" s="16" customFormat="1" ht="33.950000000000003" customHeight="1" x14ac:dyDescent="0.25">
      <c r="A29" s="173"/>
      <c r="B29" s="52"/>
      <c r="C29" s="52"/>
      <c r="D29" s="95"/>
      <c r="E29" s="95"/>
      <c r="F29" s="95"/>
      <c r="G29" s="95"/>
      <c r="H29" s="95"/>
      <c r="I29" s="99"/>
      <c r="J29" s="100"/>
      <c r="K29" s="72" t="s">
        <v>275</v>
      </c>
      <c r="L29" s="113">
        <f>100*SUM(L23:L28)/$K$28</f>
        <v>51.379310344827594</v>
      </c>
      <c r="M29" s="113">
        <f>100*SUM(M23:M28)/$K$28</f>
        <v>42.275862068965523</v>
      </c>
      <c r="N29" s="113">
        <f>100*SUM(N23:N28)/$K$28</f>
        <v>36.275862068965516</v>
      </c>
      <c r="O29" s="113">
        <f>100*SUM(O23:O28)/$K$28</f>
        <v>60.068965517241381</v>
      </c>
    </row>
    <row r="30" spans="1:15" ht="45.95" customHeight="1" x14ac:dyDescent="0.25">
      <c r="A30" s="173"/>
      <c r="B30" s="98" t="s">
        <v>293</v>
      </c>
      <c r="C30" s="51"/>
      <c r="D30" s="115"/>
      <c r="E30" s="115"/>
      <c r="F30" s="115"/>
      <c r="G30" s="115"/>
      <c r="H30" s="115"/>
      <c r="I30" s="99"/>
      <c r="J30" s="100"/>
      <c r="K30" s="66" t="s">
        <v>276</v>
      </c>
      <c r="L30" s="116">
        <f>(L10*0.33+L19*0.5+L29)/(0.33+0.5+1)</f>
        <v>69.101798236902809</v>
      </c>
      <c r="M30" s="116">
        <f>(M10*0.33+M19*0.5+M29)/(0.33+0.5+1)</f>
        <v>46.56807174613845</v>
      </c>
      <c r="N30" s="116">
        <f>(N10*0.33+N19*0.5+N29)/(0.33+0.5+1)</f>
        <v>51.01416283440026</v>
      </c>
      <c r="O30" s="116">
        <f>(O10*0.33+O19*0.5+O29)/(0.33+0.5+1)</f>
        <v>69.979221731624207</v>
      </c>
    </row>
    <row r="31" spans="1:15" ht="15.75" x14ac:dyDescent="0.25">
      <c r="A31" s="173"/>
      <c r="B31" s="70"/>
      <c r="C31" s="70"/>
      <c r="D31" s="88"/>
      <c r="E31" s="88"/>
      <c r="F31" s="88"/>
      <c r="G31" s="88"/>
      <c r="H31" s="88"/>
      <c r="I31" s="95"/>
      <c r="J31" s="95"/>
      <c r="K31" s="95"/>
      <c r="L31" s="95"/>
      <c r="M31" s="95"/>
      <c r="N31" s="95"/>
      <c r="O31" s="95"/>
    </row>
    <row r="32" spans="1:15" x14ac:dyDescent="0.25">
      <c r="B32" s="12"/>
      <c r="C32" s="12"/>
      <c r="D32" s="5"/>
      <c r="E32" s="5"/>
      <c r="F32" s="5"/>
      <c r="G32" s="5"/>
      <c r="H32" s="5"/>
    </row>
    <row r="33" spans="2:8" x14ac:dyDescent="0.25">
      <c r="B33" s="12"/>
      <c r="C33" s="12"/>
      <c r="D33" s="5"/>
      <c r="E33" s="5"/>
      <c r="F33" s="5"/>
      <c r="G33" s="5"/>
      <c r="H33" s="5"/>
    </row>
    <row r="34" spans="2:8" x14ac:dyDescent="0.25">
      <c r="B34" s="12"/>
      <c r="C34" s="12"/>
      <c r="D34" s="5"/>
      <c r="E34" s="5"/>
      <c r="F34" s="5"/>
      <c r="G34" s="5"/>
      <c r="H34" s="5"/>
    </row>
    <row r="35" spans="2:8" x14ac:dyDescent="0.25">
      <c r="B35" s="12"/>
      <c r="C35" s="12"/>
      <c r="D35" s="5"/>
      <c r="E35" s="5"/>
      <c r="F35" s="5"/>
      <c r="G35" s="5"/>
      <c r="H35" s="5"/>
    </row>
    <row r="36" spans="2:8" x14ac:dyDescent="0.25">
      <c r="B36" s="12"/>
      <c r="C36" s="12"/>
      <c r="D36" s="5"/>
      <c r="E36" s="5"/>
      <c r="F36" s="5"/>
      <c r="G36" s="5"/>
      <c r="H36" s="5"/>
    </row>
    <row r="37" spans="2:8" x14ac:dyDescent="0.25">
      <c r="B37" s="12"/>
      <c r="C37" s="12"/>
      <c r="D37" s="5"/>
      <c r="E37" s="5"/>
      <c r="F37" s="5"/>
      <c r="G37" s="5"/>
      <c r="H37" s="5"/>
    </row>
    <row r="38" spans="2:8" x14ac:dyDescent="0.25">
      <c r="B38" s="12"/>
      <c r="C38" s="12"/>
      <c r="D38" s="5"/>
      <c r="E38" s="5"/>
      <c r="F38" s="5"/>
      <c r="G38" s="5"/>
      <c r="H38" s="5"/>
    </row>
    <row r="39" spans="2:8" x14ac:dyDescent="0.25">
      <c r="B39" s="12"/>
      <c r="C39" s="12"/>
      <c r="D39" s="5"/>
      <c r="E39" s="5"/>
      <c r="F39" s="5"/>
      <c r="G39" s="5"/>
      <c r="H39" s="5"/>
    </row>
    <row r="40" spans="2:8" x14ac:dyDescent="0.25">
      <c r="B40" s="12"/>
      <c r="C40" s="12"/>
      <c r="D40" s="5"/>
      <c r="E40" s="5"/>
      <c r="F40" s="5"/>
      <c r="G40" s="5"/>
      <c r="H40" s="5"/>
    </row>
    <row r="41" spans="2:8" x14ac:dyDescent="0.25">
      <c r="C41" s="12"/>
      <c r="D41" s="5"/>
      <c r="E41" s="5"/>
      <c r="F41" s="5"/>
      <c r="G41" s="5"/>
      <c r="H41" s="5"/>
    </row>
    <row r="42" spans="2:8" x14ac:dyDescent="0.25">
      <c r="C42" s="12"/>
      <c r="D42" s="5"/>
      <c r="E42" s="5"/>
      <c r="F42" s="5"/>
      <c r="G42" s="5"/>
      <c r="H42" s="5"/>
    </row>
    <row r="43" spans="2:8" x14ac:dyDescent="0.25">
      <c r="C43" s="12"/>
      <c r="D43" s="5"/>
      <c r="E43" s="5"/>
      <c r="F43" s="5"/>
      <c r="G43" s="5"/>
      <c r="H43" s="5"/>
    </row>
    <row r="44" spans="2:8" x14ac:dyDescent="0.25">
      <c r="C44" s="12"/>
      <c r="D44" s="5"/>
      <c r="E44" s="5"/>
      <c r="F44" s="5"/>
      <c r="G44" s="5"/>
      <c r="H44" s="5"/>
    </row>
    <row r="45" spans="2:8" x14ac:dyDescent="0.25">
      <c r="C45" s="12"/>
      <c r="D45" s="5"/>
      <c r="E45" s="5"/>
      <c r="F45" s="5"/>
      <c r="G45" s="5"/>
      <c r="H45" s="5"/>
    </row>
    <row r="46" spans="2:8" x14ac:dyDescent="0.25">
      <c r="C46" s="12"/>
      <c r="D46" s="5"/>
      <c r="E46" s="5"/>
      <c r="F46" s="5"/>
      <c r="G46" s="5"/>
      <c r="H46" s="5"/>
    </row>
    <row r="47" spans="2:8" x14ac:dyDescent="0.25">
      <c r="C47" s="12"/>
      <c r="D47" s="5"/>
      <c r="E47" s="5"/>
      <c r="F47" s="5"/>
      <c r="G47" s="5"/>
      <c r="H47" s="5"/>
    </row>
    <row r="48" spans="2:8" x14ac:dyDescent="0.25">
      <c r="C48" s="12"/>
      <c r="D48" s="5"/>
      <c r="E48" s="5"/>
      <c r="F48" s="5"/>
      <c r="G48" s="5"/>
      <c r="H48" s="5"/>
    </row>
    <row r="49" spans="3:8" x14ac:dyDescent="0.25">
      <c r="C49" s="12"/>
      <c r="D49" s="5"/>
      <c r="E49" s="5"/>
      <c r="F49" s="5"/>
      <c r="G49" s="5"/>
      <c r="H49" s="5"/>
    </row>
    <row r="50" spans="3:8" x14ac:dyDescent="0.25">
      <c r="C50" s="12"/>
      <c r="D50" s="5"/>
      <c r="E50" s="5"/>
      <c r="F50" s="5"/>
      <c r="G50" s="5"/>
      <c r="H50" s="5"/>
    </row>
    <row r="51" spans="3:8" x14ac:dyDescent="0.25">
      <c r="C51" s="12"/>
      <c r="D51" s="5"/>
      <c r="E51" s="5"/>
      <c r="F51" s="5"/>
      <c r="G51" s="5"/>
      <c r="H51" s="5"/>
    </row>
  </sheetData>
  <mergeCells count="3">
    <mergeCell ref="A4:A9"/>
    <mergeCell ref="A23:A31"/>
    <mergeCell ref="A13:A21"/>
  </mergeCells>
  <phoneticPr fontId="8" type="noConversion"/>
  <conditionalFormatting sqref="L10:O10 L20 M20 N20 O20 L30 M30 N30 O30">
    <cfRule type="cellIs" dxfId="8" priority="3" operator="between">
      <formula>0</formula>
      <formula>70</formula>
    </cfRule>
  </conditionalFormatting>
  <conditionalFormatting sqref="L10:O10 L20:O20 L30:O30">
    <cfRule type="cellIs" dxfId="7" priority="1" operator="between">
      <formula>80</formula>
      <formula>100</formula>
    </cfRule>
  </conditionalFormatting>
  <conditionalFormatting sqref="L10:O10 L20:O20 L30:O30">
    <cfRule type="cellIs" dxfId="6" priority="2" operator="between">
      <formula>71</formula>
      <formula>79</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4"/>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ColWidth="10.875" defaultRowHeight="26.25" x14ac:dyDescent="0.25"/>
  <cols>
    <col min="1" max="1" width="9.375" style="147" customWidth="1"/>
    <col min="2" max="2" width="29.625" style="20" customWidth="1"/>
    <col min="3" max="3" width="30.5" style="20" customWidth="1"/>
    <col min="4" max="8" width="9.625" style="6" customWidth="1"/>
    <col min="9" max="9" width="6.125" style="6" bestFit="1" customWidth="1"/>
    <col min="10" max="10" width="8.5" style="6" bestFit="1" customWidth="1"/>
    <col min="11" max="11" width="12.5" style="6" customWidth="1"/>
    <col min="12" max="12" width="12" style="6" bestFit="1" customWidth="1"/>
    <col min="13" max="16384" width="10.875" style="6"/>
  </cols>
  <sheetData>
    <row r="1" spans="1:15" s="7" customFormat="1" x14ac:dyDescent="0.25">
      <c r="A1" s="143" t="s">
        <v>287</v>
      </c>
      <c r="B1" s="30"/>
      <c r="C1" s="30"/>
    </row>
    <row r="2" spans="1:15" s="7" customFormat="1" x14ac:dyDescent="0.25">
      <c r="A2" s="148"/>
      <c r="B2" s="18"/>
      <c r="C2" s="18"/>
      <c r="E2" s="27" t="s">
        <v>289</v>
      </c>
      <c r="F2" s="28"/>
      <c r="G2" s="28"/>
      <c r="H2" s="28"/>
      <c r="I2" s="23"/>
      <c r="J2" s="23"/>
      <c r="K2" s="9"/>
      <c r="L2" s="27" t="s">
        <v>290</v>
      </c>
      <c r="M2" s="29"/>
      <c r="N2" s="29"/>
      <c r="O2" s="29"/>
    </row>
    <row r="3" spans="1:15" s="85" customFormat="1" ht="47.25" x14ac:dyDescent="0.25">
      <c r="A3" s="145">
        <v>1</v>
      </c>
      <c r="B3" s="38" t="s">
        <v>0</v>
      </c>
      <c r="C3" s="38" t="s">
        <v>279</v>
      </c>
      <c r="D3" s="39" t="s">
        <v>133</v>
      </c>
      <c r="E3" s="39" t="s">
        <v>280</v>
      </c>
      <c r="F3" s="39" t="s">
        <v>281</v>
      </c>
      <c r="G3" s="39" t="s">
        <v>282</v>
      </c>
      <c r="H3" s="39" t="s">
        <v>283</v>
      </c>
      <c r="I3" s="40" t="s">
        <v>164</v>
      </c>
      <c r="J3" s="84" t="s">
        <v>165</v>
      </c>
      <c r="K3" s="37"/>
      <c r="L3" s="39" t="s">
        <v>280</v>
      </c>
      <c r="M3" s="39" t="s">
        <v>281</v>
      </c>
      <c r="N3" s="39" t="s">
        <v>282</v>
      </c>
      <c r="O3" s="39" t="s">
        <v>283</v>
      </c>
    </row>
    <row r="4" spans="1:15" s="85" customFormat="1" ht="71.099999999999994" customHeight="1" x14ac:dyDescent="0.25">
      <c r="A4" s="173" t="s">
        <v>2</v>
      </c>
      <c r="B4" s="70" t="s">
        <v>250</v>
      </c>
      <c r="C4" s="70" t="s">
        <v>43</v>
      </c>
      <c r="D4" s="39" t="s">
        <v>141</v>
      </c>
      <c r="E4" s="39"/>
      <c r="F4" s="39"/>
      <c r="G4" s="39"/>
      <c r="H4" s="39"/>
      <c r="I4" s="45">
        <v>2</v>
      </c>
      <c r="J4" s="86">
        <v>0.5</v>
      </c>
      <c r="K4" s="37"/>
      <c r="L4" s="87">
        <f t="shared" ref="L4:O10" si="0">$J4*E4</f>
        <v>0</v>
      </c>
      <c r="M4" s="87">
        <f t="shared" si="0"/>
        <v>0</v>
      </c>
      <c r="N4" s="87">
        <f t="shared" si="0"/>
        <v>0</v>
      </c>
      <c r="O4" s="87">
        <f t="shared" si="0"/>
        <v>0</v>
      </c>
    </row>
    <row r="5" spans="1:15" s="85" customFormat="1" ht="47.25" x14ac:dyDescent="0.25">
      <c r="A5" s="173"/>
      <c r="B5" s="70"/>
      <c r="C5" s="70" t="s">
        <v>198</v>
      </c>
      <c r="D5" s="39" t="s">
        <v>177</v>
      </c>
      <c r="E5" s="39"/>
      <c r="F5" s="39"/>
      <c r="G5" s="39"/>
      <c r="H5" s="39"/>
      <c r="I5" s="45">
        <v>4</v>
      </c>
      <c r="J5" s="86">
        <f t="shared" ref="J5:J6" si="1">1/I5</f>
        <v>0.25</v>
      </c>
      <c r="K5" s="37"/>
      <c r="L5" s="87">
        <f t="shared" si="0"/>
        <v>0</v>
      </c>
      <c r="M5" s="87">
        <f t="shared" si="0"/>
        <v>0</v>
      </c>
      <c r="N5" s="87">
        <f t="shared" si="0"/>
        <v>0</v>
      </c>
      <c r="O5" s="87">
        <f t="shared" si="0"/>
        <v>0</v>
      </c>
    </row>
    <row r="6" spans="1:15" s="85" customFormat="1" ht="48" customHeight="1" x14ac:dyDescent="0.25">
      <c r="A6" s="173"/>
      <c r="B6" s="70" t="s">
        <v>31</v>
      </c>
      <c r="C6" s="70" t="s">
        <v>74</v>
      </c>
      <c r="D6" s="37" t="s">
        <v>122</v>
      </c>
      <c r="E6" s="37"/>
      <c r="F6" s="37"/>
      <c r="G6" s="37"/>
      <c r="H6" s="37"/>
      <c r="I6" s="45">
        <v>1</v>
      </c>
      <c r="J6" s="86">
        <f t="shared" si="1"/>
        <v>1</v>
      </c>
      <c r="K6" s="37"/>
      <c r="L6" s="87">
        <f t="shared" si="0"/>
        <v>0</v>
      </c>
      <c r="M6" s="87">
        <f t="shared" si="0"/>
        <v>0</v>
      </c>
      <c r="N6" s="87">
        <f t="shared" si="0"/>
        <v>0</v>
      </c>
      <c r="O6" s="87">
        <f t="shared" si="0"/>
        <v>0</v>
      </c>
    </row>
    <row r="7" spans="1:15" s="85" customFormat="1" ht="62.1" customHeight="1" x14ac:dyDescent="0.25">
      <c r="A7" s="173"/>
      <c r="B7" s="70"/>
      <c r="C7" s="70" t="s">
        <v>222</v>
      </c>
      <c r="D7" s="37" t="s">
        <v>176</v>
      </c>
      <c r="E7" s="39"/>
      <c r="F7" s="39"/>
      <c r="G7" s="39"/>
      <c r="H7" s="39"/>
      <c r="I7" s="45">
        <v>3</v>
      </c>
      <c r="J7" s="86">
        <f>1/I7</f>
        <v>0.33333333333333331</v>
      </c>
      <c r="K7" s="37"/>
      <c r="L7" s="87">
        <f t="shared" si="0"/>
        <v>0</v>
      </c>
      <c r="M7" s="87">
        <f t="shared" si="0"/>
        <v>0</v>
      </c>
      <c r="N7" s="87">
        <f t="shared" si="0"/>
        <v>0</v>
      </c>
      <c r="O7" s="87">
        <f t="shared" si="0"/>
        <v>0</v>
      </c>
    </row>
    <row r="8" spans="1:15" s="85" customFormat="1" ht="78.75" x14ac:dyDescent="0.25">
      <c r="A8" s="173"/>
      <c r="B8" s="38"/>
      <c r="C8" s="70" t="s">
        <v>92</v>
      </c>
      <c r="D8" s="88" t="s">
        <v>254</v>
      </c>
      <c r="E8" s="88"/>
      <c r="F8" s="88"/>
      <c r="G8" s="88"/>
      <c r="H8" s="88"/>
      <c r="I8" s="45">
        <v>1</v>
      </c>
      <c r="J8" s="86">
        <f t="shared" ref="J8" si="2">1/I8</f>
        <v>1</v>
      </c>
      <c r="K8" s="89"/>
      <c r="L8" s="87">
        <f t="shared" si="0"/>
        <v>0</v>
      </c>
      <c r="M8" s="87">
        <f t="shared" si="0"/>
        <v>0</v>
      </c>
      <c r="N8" s="87">
        <f t="shared" si="0"/>
        <v>0</v>
      </c>
      <c r="O8" s="87">
        <f t="shared" si="0"/>
        <v>0</v>
      </c>
    </row>
    <row r="9" spans="1:15" s="85" customFormat="1" ht="48.95" customHeight="1" x14ac:dyDescent="0.25">
      <c r="A9" s="173"/>
      <c r="B9" s="70"/>
      <c r="C9" s="56" t="s">
        <v>96</v>
      </c>
      <c r="D9" s="53" t="s">
        <v>144</v>
      </c>
      <c r="E9" s="53"/>
      <c r="F9" s="53"/>
      <c r="G9" s="53"/>
      <c r="H9" s="53"/>
      <c r="I9" s="45">
        <v>2</v>
      </c>
      <c r="J9" s="86">
        <f t="shared" ref="J9" si="3">1/I9</f>
        <v>0.5</v>
      </c>
      <c r="K9" s="54"/>
      <c r="L9" s="87">
        <f t="shared" si="0"/>
        <v>0</v>
      </c>
      <c r="M9" s="87">
        <f t="shared" si="0"/>
        <v>0</v>
      </c>
      <c r="N9" s="87">
        <f t="shared" si="0"/>
        <v>0</v>
      </c>
      <c r="O9" s="87">
        <f t="shared" si="0"/>
        <v>0</v>
      </c>
    </row>
    <row r="10" spans="1:15" s="85" customFormat="1" ht="32.1" customHeight="1" x14ac:dyDescent="0.25">
      <c r="A10" s="173"/>
      <c r="B10" s="70"/>
      <c r="C10" s="70" t="s">
        <v>72</v>
      </c>
      <c r="D10" s="39" t="s">
        <v>142</v>
      </c>
      <c r="E10" s="39"/>
      <c r="F10" s="39"/>
      <c r="G10" s="39"/>
      <c r="H10" s="39"/>
      <c r="I10" s="45">
        <v>4</v>
      </c>
      <c r="J10" s="86">
        <f t="shared" ref="J10" si="4">1/I10</f>
        <v>0.25</v>
      </c>
      <c r="K10" s="63">
        <f>SUM(J4:J10)</f>
        <v>3.8333333333333335</v>
      </c>
      <c r="L10" s="87">
        <f t="shared" si="0"/>
        <v>0</v>
      </c>
      <c r="M10" s="87">
        <f t="shared" si="0"/>
        <v>0</v>
      </c>
      <c r="N10" s="87">
        <f t="shared" si="0"/>
        <v>0</v>
      </c>
      <c r="O10" s="87">
        <f t="shared" si="0"/>
        <v>0</v>
      </c>
    </row>
    <row r="11" spans="1:15" s="85" customFormat="1" ht="32.1" customHeight="1" x14ac:dyDescent="0.25">
      <c r="A11" s="173"/>
      <c r="B11" s="64" t="s">
        <v>291</v>
      </c>
      <c r="C11" s="70"/>
      <c r="D11" s="39"/>
      <c r="E11" s="39"/>
      <c r="F11" s="39"/>
      <c r="G11" s="39"/>
      <c r="H11" s="39"/>
      <c r="I11" s="65"/>
      <c r="J11" s="65"/>
      <c r="K11" s="66" t="s">
        <v>275</v>
      </c>
      <c r="L11" s="67">
        <f>100*SUM(L4:L10)/$K$10</f>
        <v>0</v>
      </c>
      <c r="M11" s="67">
        <f t="shared" ref="M11:O11" si="5">100*SUM(M4:M10)/$K$10</f>
        <v>0</v>
      </c>
      <c r="N11" s="67">
        <f t="shared" si="5"/>
        <v>0</v>
      </c>
      <c r="O11" s="67">
        <f t="shared" si="5"/>
        <v>0</v>
      </c>
    </row>
    <row r="12" spans="1:15" s="85" customFormat="1" ht="32.1" customHeight="1" x14ac:dyDescent="0.25">
      <c r="A12" s="173"/>
      <c r="B12" s="90"/>
      <c r="C12" s="70"/>
      <c r="D12" s="39"/>
      <c r="E12" s="39"/>
      <c r="F12" s="39"/>
      <c r="G12" s="39"/>
      <c r="H12" s="39"/>
      <c r="I12" s="65"/>
      <c r="J12" s="65"/>
      <c r="K12" s="66"/>
      <c r="L12" s="67"/>
      <c r="M12" s="67"/>
      <c r="N12" s="67"/>
      <c r="O12" s="67"/>
    </row>
    <row r="13" spans="1:15" s="85" customFormat="1" ht="24" customHeight="1" x14ac:dyDescent="0.25">
      <c r="A13" s="173"/>
      <c r="B13" s="38" t="s">
        <v>0</v>
      </c>
      <c r="C13" s="38"/>
      <c r="D13" s="37"/>
      <c r="E13" s="37"/>
      <c r="F13" s="37"/>
      <c r="G13" s="37"/>
      <c r="H13" s="37"/>
      <c r="I13" s="40" t="s">
        <v>164</v>
      </c>
      <c r="J13" s="84" t="s">
        <v>165</v>
      </c>
      <c r="K13" s="37"/>
      <c r="L13" s="37"/>
      <c r="M13" s="37"/>
      <c r="N13" s="37"/>
      <c r="O13" s="37"/>
    </row>
    <row r="14" spans="1:15" s="85" customFormat="1" ht="86.1" customHeight="1" x14ac:dyDescent="0.25">
      <c r="A14" s="175" t="s">
        <v>3</v>
      </c>
      <c r="B14" s="70" t="s">
        <v>29</v>
      </c>
      <c r="C14" s="70" t="s">
        <v>73</v>
      </c>
      <c r="D14" s="37" t="s">
        <v>120</v>
      </c>
      <c r="E14" s="37"/>
      <c r="F14" s="37"/>
      <c r="G14" s="37"/>
      <c r="H14" s="37"/>
      <c r="I14" s="45">
        <v>3</v>
      </c>
      <c r="J14" s="86">
        <f>1/I14</f>
        <v>0.33333333333333331</v>
      </c>
      <c r="K14" s="37"/>
      <c r="L14" s="87">
        <f t="shared" ref="L14:L23" si="6">$J14*E14</f>
        <v>0</v>
      </c>
      <c r="M14" s="87">
        <f t="shared" ref="M14:M23" si="7">$J14*F14</f>
        <v>0</v>
      </c>
      <c r="N14" s="87">
        <f t="shared" ref="N14:N23" si="8">$J14*G14</f>
        <v>0</v>
      </c>
      <c r="O14" s="87">
        <f t="shared" ref="O14:O23" si="9">$J14*H14</f>
        <v>0</v>
      </c>
    </row>
    <row r="15" spans="1:15" s="85" customFormat="1" ht="62.1" customHeight="1" x14ac:dyDescent="0.25">
      <c r="A15" s="175"/>
      <c r="B15" s="70"/>
      <c r="C15" s="70" t="s">
        <v>184</v>
      </c>
      <c r="D15" s="37" t="s">
        <v>176</v>
      </c>
      <c r="E15" s="39"/>
      <c r="F15" s="39"/>
      <c r="G15" s="39"/>
      <c r="H15" s="39"/>
      <c r="I15" s="45">
        <v>3</v>
      </c>
      <c r="J15" s="86">
        <f>1/I15</f>
        <v>0.33333333333333331</v>
      </c>
      <c r="K15" s="37"/>
      <c r="L15" s="87">
        <f t="shared" si="6"/>
        <v>0</v>
      </c>
      <c r="M15" s="87">
        <f t="shared" si="7"/>
        <v>0</v>
      </c>
      <c r="N15" s="87">
        <f t="shared" si="8"/>
        <v>0</v>
      </c>
      <c r="O15" s="87">
        <f t="shared" si="9"/>
        <v>0</v>
      </c>
    </row>
    <row r="16" spans="1:15" s="85" customFormat="1" ht="48.95" customHeight="1" x14ac:dyDescent="0.25">
      <c r="A16" s="175"/>
      <c r="B16" s="70"/>
      <c r="C16" s="70" t="s">
        <v>295</v>
      </c>
      <c r="D16" s="37" t="s">
        <v>125</v>
      </c>
      <c r="E16" s="37"/>
      <c r="F16" s="37"/>
      <c r="G16" s="37"/>
      <c r="H16" s="37"/>
      <c r="I16" s="45">
        <v>4</v>
      </c>
      <c r="J16" s="86">
        <f t="shared" ref="J16:J21" si="10">1/I16</f>
        <v>0.25</v>
      </c>
      <c r="K16" s="37"/>
      <c r="L16" s="87">
        <f t="shared" si="6"/>
        <v>0</v>
      </c>
      <c r="M16" s="87">
        <f t="shared" si="7"/>
        <v>0</v>
      </c>
      <c r="N16" s="87">
        <f t="shared" si="8"/>
        <v>0</v>
      </c>
      <c r="O16" s="87">
        <f t="shared" si="9"/>
        <v>0</v>
      </c>
    </row>
    <row r="17" spans="1:15" s="94" customFormat="1" ht="78.75" x14ac:dyDescent="0.25">
      <c r="A17" s="175"/>
      <c r="B17" s="91"/>
      <c r="C17" s="69" t="s">
        <v>239</v>
      </c>
      <c r="D17" s="58" t="s">
        <v>249</v>
      </c>
      <c r="E17" s="58"/>
      <c r="F17" s="58"/>
      <c r="G17" s="58"/>
      <c r="H17" s="58"/>
      <c r="I17" s="45">
        <v>1</v>
      </c>
      <c r="J17" s="86">
        <f t="shared" ref="J17" si="11">1/I17</f>
        <v>1</v>
      </c>
      <c r="K17" s="92"/>
      <c r="L17" s="93">
        <f t="shared" si="6"/>
        <v>0</v>
      </c>
      <c r="M17" s="93">
        <f t="shared" si="7"/>
        <v>0</v>
      </c>
      <c r="N17" s="93">
        <f t="shared" si="8"/>
        <v>0</v>
      </c>
      <c r="O17" s="93">
        <f t="shared" si="9"/>
        <v>0</v>
      </c>
    </row>
    <row r="18" spans="1:15" s="85" customFormat="1" ht="78.75" x14ac:dyDescent="0.25">
      <c r="A18" s="175"/>
      <c r="B18" s="70" t="s">
        <v>30</v>
      </c>
      <c r="C18" s="70" t="s">
        <v>296</v>
      </c>
      <c r="D18" s="88" t="s">
        <v>209</v>
      </c>
      <c r="E18" s="95"/>
      <c r="F18" s="95"/>
      <c r="G18" s="95"/>
      <c r="H18" s="95"/>
      <c r="I18" s="45">
        <v>1</v>
      </c>
      <c r="J18" s="86">
        <f t="shared" si="10"/>
        <v>1</v>
      </c>
      <c r="K18" s="37"/>
      <c r="L18" s="87">
        <f t="shared" si="6"/>
        <v>0</v>
      </c>
      <c r="M18" s="87">
        <f t="shared" si="7"/>
        <v>0</v>
      </c>
      <c r="N18" s="87">
        <f t="shared" si="8"/>
        <v>0</v>
      </c>
      <c r="O18" s="87">
        <f t="shared" si="9"/>
        <v>0</v>
      </c>
    </row>
    <row r="19" spans="1:15" s="85" customFormat="1" ht="47.25" x14ac:dyDescent="0.25">
      <c r="A19" s="175"/>
      <c r="B19" s="70"/>
      <c r="C19" s="70" t="s">
        <v>185</v>
      </c>
      <c r="D19" s="39" t="s">
        <v>177</v>
      </c>
      <c r="E19" s="39"/>
      <c r="F19" s="39"/>
      <c r="G19" s="39"/>
      <c r="H19" s="39"/>
      <c r="I19" s="45">
        <v>3</v>
      </c>
      <c r="J19" s="86">
        <f t="shared" ref="J19" si="12">1/I19</f>
        <v>0.33333333333333331</v>
      </c>
      <c r="K19" s="37"/>
      <c r="L19" s="87">
        <f t="shared" si="6"/>
        <v>0</v>
      </c>
      <c r="M19" s="87">
        <f t="shared" si="7"/>
        <v>0</v>
      </c>
      <c r="N19" s="87">
        <f t="shared" si="8"/>
        <v>0</v>
      </c>
      <c r="O19" s="87">
        <f t="shared" si="9"/>
        <v>0</v>
      </c>
    </row>
    <row r="20" spans="1:15" s="85" customFormat="1" ht="66" customHeight="1" x14ac:dyDescent="0.25">
      <c r="A20" s="175"/>
      <c r="B20" s="70"/>
      <c r="C20" s="70" t="s">
        <v>93</v>
      </c>
      <c r="D20" s="65" t="s">
        <v>139</v>
      </c>
      <c r="E20" s="65"/>
      <c r="F20" s="65"/>
      <c r="G20" s="65"/>
      <c r="H20" s="65"/>
      <c r="I20" s="45">
        <v>3</v>
      </c>
      <c r="J20" s="86">
        <f t="shared" ref="J20" si="13">1/I20</f>
        <v>0.33333333333333331</v>
      </c>
      <c r="K20" s="89"/>
      <c r="L20" s="87">
        <f t="shared" si="6"/>
        <v>0</v>
      </c>
      <c r="M20" s="87">
        <f t="shared" si="7"/>
        <v>0</v>
      </c>
      <c r="N20" s="87">
        <f t="shared" si="8"/>
        <v>0</v>
      </c>
      <c r="O20" s="87">
        <f t="shared" si="9"/>
        <v>0</v>
      </c>
    </row>
    <row r="21" spans="1:15" s="85" customFormat="1" ht="48" customHeight="1" x14ac:dyDescent="0.25">
      <c r="A21" s="175"/>
      <c r="B21" s="70" t="s">
        <v>31</v>
      </c>
      <c r="C21" s="70" t="s">
        <v>74</v>
      </c>
      <c r="D21" s="37" t="s">
        <v>122</v>
      </c>
      <c r="E21" s="37"/>
      <c r="F21" s="37"/>
      <c r="G21" s="37"/>
      <c r="H21" s="37"/>
      <c r="I21" s="45">
        <v>2</v>
      </c>
      <c r="J21" s="86">
        <f t="shared" si="10"/>
        <v>0.5</v>
      </c>
      <c r="K21" s="37"/>
      <c r="L21" s="87">
        <f t="shared" si="6"/>
        <v>0</v>
      </c>
      <c r="M21" s="87">
        <f t="shared" si="7"/>
        <v>0</v>
      </c>
      <c r="N21" s="87">
        <f t="shared" si="8"/>
        <v>0</v>
      </c>
      <c r="O21" s="87">
        <f t="shared" si="9"/>
        <v>0</v>
      </c>
    </row>
    <row r="22" spans="1:15" s="85" customFormat="1" ht="65.099999999999994" customHeight="1" x14ac:dyDescent="0.25">
      <c r="A22" s="175"/>
      <c r="B22" s="70"/>
      <c r="C22" s="70" t="s">
        <v>75</v>
      </c>
      <c r="D22" s="37" t="s">
        <v>123</v>
      </c>
      <c r="E22" s="37"/>
      <c r="F22" s="37"/>
      <c r="G22" s="37"/>
      <c r="H22" s="37"/>
      <c r="I22" s="45">
        <v>1</v>
      </c>
      <c r="J22" s="86">
        <f t="shared" ref="J22:J23" si="14">1/I22</f>
        <v>1</v>
      </c>
      <c r="K22" s="37"/>
      <c r="L22" s="87">
        <f t="shared" si="6"/>
        <v>0</v>
      </c>
      <c r="M22" s="87">
        <f t="shared" si="7"/>
        <v>0</v>
      </c>
      <c r="N22" s="87">
        <f t="shared" si="8"/>
        <v>0</v>
      </c>
      <c r="O22" s="87">
        <f t="shared" si="9"/>
        <v>0</v>
      </c>
    </row>
    <row r="23" spans="1:15" s="85" customFormat="1" ht="51.95" customHeight="1" x14ac:dyDescent="0.25">
      <c r="A23" s="152"/>
      <c r="B23" s="70"/>
      <c r="C23" s="61" t="s">
        <v>81</v>
      </c>
      <c r="D23" s="37" t="s">
        <v>144</v>
      </c>
      <c r="E23" s="37"/>
      <c r="F23" s="37"/>
      <c r="G23" s="37"/>
      <c r="H23" s="37"/>
      <c r="I23" s="45">
        <v>2</v>
      </c>
      <c r="J23" s="86">
        <f t="shared" si="14"/>
        <v>0.5</v>
      </c>
      <c r="K23" s="63">
        <f>SUM(J14:J23)</f>
        <v>5.5833333333333339</v>
      </c>
      <c r="L23" s="87">
        <f t="shared" si="6"/>
        <v>0</v>
      </c>
      <c r="M23" s="87">
        <f t="shared" si="7"/>
        <v>0</v>
      </c>
      <c r="N23" s="87">
        <f t="shared" si="8"/>
        <v>0</v>
      </c>
      <c r="O23" s="87">
        <f t="shared" si="9"/>
        <v>0</v>
      </c>
    </row>
    <row r="24" spans="1:15" s="85" customFormat="1" ht="48" customHeight="1" x14ac:dyDescent="0.25">
      <c r="A24" s="152"/>
      <c r="B24" s="70"/>
      <c r="C24" s="70"/>
      <c r="D24" s="37"/>
      <c r="E24" s="37"/>
      <c r="F24" s="37"/>
      <c r="G24" s="37"/>
      <c r="H24" s="37"/>
      <c r="I24" s="65"/>
      <c r="J24" s="65"/>
      <c r="K24" s="72" t="s">
        <v>275</v>
      </c>
      <c r="L24" s="73">
        <f>100*SUM(L14:L23)/$K$23</f>
        <v>0</v>
      </c>
      <c r="M24" s="73">
        <f>100*SUM(M14:M23)/$K$23</f>
        <v>0</v>
      </c>
      <c r="N24" s="73">
        <f>100*SUM(N14:N23)/$K$23</f>
        <v>0</v>
      </c>
      <c r="O24" s="73">
        <f>100*SUM(O14:O23)/$K$23</f>
        <v>0</v>
      </c>
    </row>
    <row r="25" spans="1:15" s="85" customFormat="1" ht="24" customHeight="1" x14ac:dyDescent="0.25">
      <c r="A25" s="145"/>
      <c r="B25" s="64" t="s">
        <v>292</v>
      </c>
      <c r="C25" s="37"/>
      <c r="D25" s="37"/>
      <c r="E25" s="37"/>
      <c r="F25" s="37"/>
      <c r="G25" s="37"/>
      <c r="H25" s="37"/>
      <c r="I25" s="37"/>
      <c r="J25" s="37"/>
      <c r="K25" s="66" t="s">
        <v>276</v>
      </c>
      <c r="L25" s="96">
        <f>(L11*0.5+L24)/1.5</f>
        <v>0</v>
      </c>
      <c r="M25" s="96">
        <f>(M11*0.5+M24)/1.5</f>
        <v>0</v>
      </c>
      <c r="N25" s="96">
        <f>(N11*0.5+N24)/1.5</f>
        <v>0</v>
      </c>
      <c r="O25" s="96">
        <f>(O11*0.5+O24)/1.5</f>
        <v>0</v>
      </c>
    </row>
    <row r="26" spans="1:15" s="85" customFormat="1" ht="24" customHeight="1" x14ac:dyDescent="0.25">
      <c r="A26" s="145"/>
      <c r="B26" s="37"/>
      <c r="C26" s="37"/>
      <c r="D26" s="37"/>
      <c r="E26" s="37"/>
      <c r="F26" s="37"/>
      <c r="G26" s="37"/>
      <c r="H26" s="37"/>
      <c r="I26" s="37"/>
      <c r="J26" s="37"/>
      <c r="K26" s="66"/>
      <c r="L26" s="96"/>
      <c r="M26" s="96"/>
      <c r="N26" s="96"/>
      <c r="O26" s="96"/>
    </row>
    <row r="27" spans="1:15" s="85" customFormat="1" ht="24" customHeight="1" x14ac:dyDescent="0.25">
      <c r="A27" s="145">
        <v>3</v>
      </c>
      <c r="B27" s="38" t="s">
        <v>0</v>
      </c>
      <c r="C27" s="38"/>
      <c r="D27" s="37"/>
      <c r="E27" s="37"/>
      <c r="F27" s="37"/>
      <c r="G27" s="37"/>
      <c r="H27" s="37"/>
      <c r="I27" s="40" t="s">
        <v>164</v>
      </c>
      <c r="J27" s="84" t="s">
        <v>165</v>
      </c>
      <c r="K27" s="66"/>
      <c r="L27" s="96"/>
      <c r="M27" s="96"/>
      <c r="N27" s="96"/>
      <c r="O27" s="96"/>
    </row>
    <row r="28" spans="1:15" s="85" customFormat="1" ht="69.95" customHeight="1" x14ac:dyDescent="0.25">
      <c r="A28" s="173" t="s">
        <v>4</v>
      </c>
      <c r="B28" s="70" t="s">
        <v>28</v>
      </c>
      <c r="C28" s="70" t="s">
        <v>76</v>
      </c>
      <c r="D28" s="37" t="s">
        <v>126</v>
      </c>
      <c r="E28" s="37"/>
      <c r="F28" s="37"/>
      <c r="G28" s="37"/>
      <c r="H28" s="37"/>
      <c r="I28" s="45">
        <v>4</v>
      </c>
      <c r="J28" s="86">
        <f>1/I28</f>
        <v>0.25</v>
      </c>
      <c r="K28" s="37"/>
      <c r="L28" s="87">
        <f t="shared" ref="L28:O34" si="15">$J28*E28</f>
        <v>0</v>
      </c>
      <c r="M28" s="87">
        <f t="shared" si="15"/>
        <v>0</v>
      </c>
      <c r="N28" s="87">
        <f t="shared" si="15"/>
        <v>0</v>
      </c>
      <c r="O28" s="87">
        <f t="shared" si="15"/>
        <v>0</v>
      </c>
    </row>
    <row r="29" spans="1:15" s="85" customFormat="1" ht="86.1" customHeight="1" x14ac:dyDescent="0.25">
      <c r="A29" s="173"/>
      <c r="B29" s="70"/>
      <c r="C29" s="70" t="s">
        <v>266</v>
      </c>
      <c r="D29" s="37" t="s">
        <v>269</v>
      </c>
      <c r="E29" s="37"/>
      <c r="F29" s="37"/>
      <c r="G29" s="37"/>
      <c r="H29" s="37"/>
      <c r="I29" s="45">
        <v>2</v>
      </c>
      <c r="J29" s="86">
        <v>0.5</v>
      </c>
      <c r="K29" s="37"/>
      <c r="L29" s="87">
        <f t="shared" si="15"/>
        <v>0</v>
      </c>
      <c r="M29" s="87">
        <f t="shared" si="15"/>
        <v>0</v>
      </c>
      <c r="N29" s="87">
        <f t="shared" si="15"/>
        <v>0</v>
      </c>
      <c r="O29" s="87">
        <f t="shared" si="15"/>
        <v>0</v>
      </c>
    </row>
    <row r="30" spans="1:15" s="85" customFormat="1" ht="62.1" customHeight="1" x14ac:dyDescent="0.25">
      <c r="A30" s="173"/>
      <c r="B30" s="69" t="s">
        <v>27</v>
      </c>
      <c r="C30" s="70" t="s">
        <v>267</v>
      </c>
      <c r="D30" s="37" t="s">
        <v>268</v>
      </c>
      <c r="E30" s="37"/>
      <c r="F30" s="37"/>
      <c r="G30" s="37"/>
      <c r="H30" s="37"/>
      <c r="I30" s="45">
        <v>2</v>
      </c>
      <c r="J30" s="86">
        <v>0.5</v>
      </c>
      <c r="K30" s="37"/>
      <c r="L30" s="87">
        <f t="shared" si="15"/>
        <v>0</v>
      </c>
      <c r="M30" s="87">
        <f t="shared" si="15"/>
        <v>0</v>
      </c>
      <c r="N30" s="87">
        <f t="shared" si="15"/>
        <v>0</v>
      </c>
      <c r="O30" s="87">
        <f t="shared" si="15"/>
        <v>0</v>
      </c>
    </row>
    <row r="31" spans="1:15" s="85" customFormat="1" ht="45.95" customHeight="1" x14ac:dyDescent="0.25">
      <c r="A31" s="173"/>
      <c r="B31" s="70"/>
      <c r="C31" s="70" t="s">
        <v>183</v>
      </c>
      <c r="D31" s="37" t="s">
        <v>176</v>
      </c>
      <c r="E31" s="37"/>
      <c r="F31" s="37"/>
      <c r="G31" s="37"/>
      <c r="H31" s="37"/>
      <c r="I31" s="45">
        <v>2</v>
      </c>
      <c r="J31" s="86">
        <f t="shared" ref="J31" si="16">1/I31</f>
        <v>0.5</v>
      </c>
      <c r="K31" s="37"/>
      <c r="L31" s="87">
        <f t="shared" si="15"/>
        <v>0</v>
      </c>
      <c r="M31" s="87">
        <f t="shared" si="15"/>
        <v>0</v>
      </c>
      <c r="N31" s="87">
        <f t="shared" si="15"/>
        <v>0</v>
      </c>
      <c r="O31" s="87">
        <f t="shared" si="15"/>
        <v>0</v>
      </c>
    </row>
    <row r="32" spans="1:15" s="85" customFormat="1" ht="66" customHeight="1" x14ac:dyDescent="0.25">
      <c r="A32" s="173"/>
      <c r="B32" s="37"/>
      <c r="C32" s="70" t="s">
        <v>186</v>
      </c>
      <c r="D32" s="39" t="s">
        <v>177</v>
      </c>
      <c r="E32" s="37"/>
      <c r="F32" s="37"/>
      <c r="G32" s="37"/>
      <c r="H32" s="37"/>
      <c r="I32" s="45">
        <v>2</v>
      </c>
      <c r="J32" s="86">
        <f t="shared" ref="J32" si="17">1/I32</f>
        <v>0.5</v>
      </c>
      <c r="K32" s="37"/>
      <c r="L32" s="87">
        <f t="shared" si="15"/>
        <v>0</v>
      </c>
      <c r="M32" s="87">
        <f t="shared" si="15"/>
        <v>0</v>
      </c>
      <c r="N32" s="87">
        <f t="shared" si="15"/>
        <v>0</v>
      </c>
      <c r="O32" s="87">
        <f t="shared" si="15"/>
        <v>0</v>
      </c>
    </row>
    <row r="33" spans="1:15" s="85" customFormat="1" ht="69.95" customHeight="1" x14ac:dyDescent="0.25">
      <c r="A33" s="173"/>
      <c r="B33" s="38"/>
      <c r="C33" s="70" t="s">
        <v>199</v>
      </c>
      <c r="D33" s="37" t="s">
        <v>178</v>
      </c>
      <c r="E33" s="37"/>
      <c r="F33" s="37"/>
      <c r="G33" s="37"/>
      <c r="H33" s="37"/>
      <c r="I33" s="45">
        <v>3</v>
      </c>
      <c r="J33" s="86">
        <f t="shared" ref="J33" si="18">1/I33</f>
        <v>0.33333333333333331</v>
      </c>
      <c r="K33" s="54"/>
      <c r="L33" s="87">
        <f t="shared" si="15"/>
        <v>0</v>
      </c>
      <c r="M33" s="87">
        <f t="shared" si="15"/>
        <v>0</v>
      </c>
      <c r="N33" s="87">
        <f t="shared" si="15"/>
        <v>0</v>
      </c>
      <c r="O33" s="87">
        <f t="shared" si="15"/>
        <v>0</v>
      </c>
    </row>
    <row r="34" spans="1:15" s="97" customFormat="1" ht="94.5" x14ac:dyDescent="0.25">
      <c r="A34" s="173"/>
      <c r="B34" s="70"/>
      <c r="C34" s="47" t="s">
        <v>44</v>
      </c>
      <c r="D34" s="59" t="s">
        <v>259</v>
      </c>
      <c r="E34" s="59"/>
      <c r="F34" s="59"/>
      <c r="G34" s="59"/>
      <c r="H34" s="59"/>
      <c r="I34" s="45">
        <v>1</v>
      </c>
      <c r="J34" s="86">
        <f>1/I34</f>
        <v>1</v>
      </c>
      <c r="K34" s="63">
        <f>SUM(J28:J34)</f>
        <v>3.5833333333333335</v>
      </c>
      <c r="L34" s="87">
        <f t="shared" si="15"/>
        <v>0</v>
      </c>
      <c r="M34" s="87">
        <f t="shared" si="15"/>
        <v>0</v>
      </c>
      <c r="N34" s="87">
        <f t="shared" si="15"/>
        <v>0</v>
      </c>
      <c r="O34" s="87">
        <f t="shared" si="15"/>
        <v>0</v>
      </c>
    </row>
    <row r="35" spans="1:15" s="97" customFormat="1" ht="45" customHeight="1" x14ac:dyDescent="0.25">
      <c r="A35" s="173"/>
      <c r="B35" s="70"/>
      <c r="C35" s="47"/>
      <c r="D35" s="59"/>
      <c r="E35" s="59"/>
      <c r="F35" s="59"/>
      <c r="G35" s="59"/>
      <c r="H35" s="59"/>
      <c r="I35" s="65"/>
      <c r="J35" s="65"/>
      <c r="K35" s="72" t="s">
        <v>275</v>
      </c>
      <c r="L35" s="73">
        <f>100*SUM(L28:L34)/$K$34</f>
        <v>0</v>
      </c>
      <c r="M35" s="73">
        <f>100*SUM(M28:M34)/$K$34</f>
        <v>0</v>
      </c>
      <c r="N35" s="73">
        <f>100*SUM(N28:N34)/$K$34</f>
        <v>0</v>
      </c>
      <c r="O35" s="73">
        <f>100*SUM(O28:O34)/$K$34</f>
        <v>0</v>
      </c>
    </row>
    <row r="36" spans="1:15" s="97" customFormat="1" ht="42.95" customHeight="1" x14ac:dyDescent="0.25">
      <c r="A36" s="173"/>
      <c r="B36" s="98" t="s">
        <v>293</v>
      </c>
      <c r="C36" s="47"/>
      <c r="D36" s="59"/>
      <c r="E36" s="59"/>
      <c r="F36" s="59"/>
      <c r="G36" s="59"/>
      <c r="H36" s="59"/>
      <c r="I36" s="65"/>
      <c r="J36" s="65"/>
      <c r="K36" s="66" t="s">
        <v>276</v>
      </c>
      <c r="L36" s="75">
        <f>(L11*0.33+L24*0.5+L35)/(0.33+0.5+1)</f>
        <v>0</v>
      </c>
      <c r="M36" s="75">
        <f>(M11*0.33+M24*0.5+M35)/(0.33+0.5+1)</f>
        <v>0</v>
      </c>
      <c r="N36" s="75">
        <f>(N11*0.33+N24*0.5+N35)/(0.33+0.5+1)</f>
        <v>0</v>
      </c>
      <c r="O36" s="75">
        <f>(O11*0.33+O24*0.5+O35)/(0.33+0.5+1)</f>
        <v>0</v>
      </c>
    </row>
    <row r="37" spans="1:15" x14ac:dyDescent="0.25">
      <c r="B37" s="19"/>
      <c r="C37" s="19"/>
      <c r="D37" s="11"/>
      <c r="E37" s="11"/>
      <c r="F37" s="11"/>
      <c r="G37" s="11"/>
      <c r="H37" s="11"/>
    </row>
    <row r="38" spans="1:15" x14ac:dyDescent="0.25">
      <c r="B38" s="19"/>
      <c r="C38" s="19"/>
      <c r="D38" s="11"/>
      <c r="E38" s="11"/>
      <c r="F38" s="11"/>
      <c r="G38" s="11"/>
      <c r="H38" s="11"/>
    </row>
    <row r="39" spans="1:15" x14ac:dyDescent="0.25">
      <c r="B39" s="19"/>
      <c r="C39" s="19"/>
      <c r="D39" s="11"/>
      <c r="E39" s="11"/>
      <c r="F39" s="11"/>
      <c r="G39" s="11"/>
      <c r="H39" s="11"/>
    </row>
    <row r="40" spans="1:15" x14ac:dyDescent="0.25">
      <c r="B40" s="19"/>
      <c r="C40" s="19"/>
      <c r="D40" s="11"/>
      <c r="E40" s="11"/>
      <c r="F40" s="11"/>
      <c r="G40" s="11"/>
      <c r="H40" s="11"/>
    </row>
    <row r="41" spans="1:15" x14ac:dyDescent="0.25">
      <c r="B41" s="19"/>
      <c r="C41" s="19"/>
      <c r="D41" s="11"/>
      <c r="E41" s="11"/>
      <c r="F41" s="11"/>
      <c r="G41" s="11"/>
      <c r="H41" s="11"/>
    </row>
    <row r="42" spans="1:15" x14ac:dyDescent="0.25">
      <c r="B42" s="19"/>
      <c r="C42" s="19"/>
      <c r="D42" s="11"/>
      <c r="E42" s="11"/>
      <c r="F42" s="11"/>
      <c r="G42" s="11"/>
      <c r="H42" s="11"/>
    </row>
    <row r="43" spans="1:15" x14ac:dyDescent="0.25">
      <c r="B43" s="19"/>
      <c r="C43" s="19"/>
      <c r="D43" s="11"/>
      <c r="E43" s="11"/>
      <c r="F43" s="11"/>
      <c r="G43" s="11"/>
      <c r="H43" s="11"/>
    </row>
    <row r="44" spans="1:15" x14ac:dyDescent="0.25">
      <c r="C44" s="19"/>
      <c r="D44" s="11"/>
      <c r="E44" s="11"/>
      <c r="F44" s="11"/>
      <c r="G44" s="11"/>
      <c r="H44" s="11"/>
    </row>
    <row r="45" spans="1:15" x14ac:dyDescent="0.25">
      <c r="C45" s="19"/>
      <c r="D45" s="11"/>
      <c r="E45" s="11"/>
      <c r="F45" s="11"/>
      <c r="G45" s="11"/>
      <c r="H45" s="11"/>
    </row>
    <row r="46" spans="1:15" x14ac:dyDescent="0.25">
      <c r="C46" s="19"/>
      <c r="D46" s="11"/>
      <c r="E46" s="11"/>
      <c r="F46" s="11"/>
      <c r="G46" s="11"/>
      <c r="H46" s="11"/>
    </row>
    <row r="47" spans="1:15" x14ac:dyDescent="0.25">
      <c r="C47" s="19"/>
      <c r="D47" s="11"/>
      <c r="E47" s="11"/>
      <c r="F47" s="11"/>
      <c r="G47" s="11"/>
      <c r="H47" s="11"/>
    </row>
    <row r="48" spans="1:15" x14ac:dyDescent="0.25">
      <c r="C48" s="19"/>
      <c r="D48" s="11"/>
      <c r="E48" s="11"/>
      <c r="F48" s="11"/>
      <c r="G48" s="11"/>
      <c r="H48" s="11"/>
    </row>
    <row r="49" spans="3:8" x14ac:dyDescent="0.25">
      <c r="C49" s="19"/>
      <c r="D49" s="11"/>
      <c r="E49" s="11"/>
      <c r="F49" s="11"/>
      <c r="G49" s="11"/>
      <c r="H49" s="11"/>
    </row>
    <row r="50" spans="3:8" x14ac:dyDescent="0.25">
      <c r="C50" s="19"/>
      <c r="D50" s="11"/>
      <c r="E50" s="11"/>
      <c r="F50" s="11"/>
      <c r="G50" s="11"/>
      <c r="H50" s="11"/>
    </row>
    <row r="51" spans="3:8" x14ac:dyDescent="0.25">
      <c r="C51" s="19"/>
      <c r="D51" s="11"/>
      <c r="E51" s="11"/>
      <c r="F51" s="11"/>
      <c r="G51" s="11"/>
      <c r="H51" s="11"/>
    </row>
    <row r="52" spans="3:8" x14ac:dyDescent="0.25">
      <c r="C52" s="19"/>
      <c r="D52" s="11"/>
      <c r="E52" s="11"/>
      <c r="F52" s="11"/>
      <c r="G52" s="11"/>
      <c r="H52" s="11"/>
    </row>
    <row r="53" spans="3:8" x14ac:dyDescent="0.25">
      <c r="C53" s="19"/>
      <c r="D53" s="11"/>
      <c r="E53" s="11"/>
      <c r="F53" s="11"/>
      <c r="G53" s="11"/>
      <c r="H53" s="11"/>
    </row>
    <row r="54" spans="3:8" x14ac:dyDescent="0.25">
      <c r="C54" s="19"/>
      <c r="D54" s="11"/>
      <c r="E54" s="11"/>
      <c r="F54" s="11"/>
      <c r="G54" s="11"/>
      <c r="H54" s="11"/>
    </row>
  </sheetData>
  <mergeCells count="3">
    <mergeCell ref="A14:A22"/>
    <mergeCell ref="A4:A13"/>
    <mergeCell ref="A28:A36"/>
  </mergeCells>
  <conditionalFormatting sqref="L11:O11 L25:O25 L36:O36">
    <cfRule type="cellIs" dxfId="5" priority="1" operator="between">
      <formula>80</formula>
      <formula>100</formula>
    </cfRule>
    <cfRule type="cellIs" dxfId="4" priority="3" operator="between">
      <formula>71</formula>
      <formula>79</formula>
    </cfRule>
    <cfRule type="cellIs" dxfId="3" priority="4" operator="between">
      <formula>0</formula>
      <formula>70</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5"/>
  <sheetViews>
    <sheetView showGridLines="0" workbookViewId="0">
      <pane xSplit="1" ySplit="3" topLeftCell="B4" activePane="bottomRight" state="frozen"/>
      <selection pane="topRight" activeCell="B1" sqref="B1"/>
      <selection pane="bottomLeft" activeCell="A4" sqref="A4"/>
      <selection pane="bottomRight" activeCell="D64" sqref="D64"/>
    </sheetView>
  </sheetViews>
  <sheetFormatPr defaultColWidth="10.875" defaultRowHeight="26.25" x14ac:dyDescent="0.25"/>
  <cols>
    <col min="1" max="1" width="9.375" style="147" customWidth="1"/>
    <col min="2" max="2" width="33.5" style="13" customWidth="1"/>
    <col min="3" max="3" width="44.125" style="13" customWidth="1"/>
    <col min="4" max="4" width="10.125" style="9" customWidth="1"/>
    <col min="5" max="5" width="7.5" style="9" customWidth="1"/>
    <col min="6" max="6" width="8.375" style="9" customWidth="1"/>
    <col min="7" max="7" width="8.5" style="9" customWidth="1"/>
    <col min="8" max="8" width="7.625" style="9" customWidth="1"/>
    <col min="9" max="9" width="6.375" style="9" bestFit="1" customWidth="1"/>
    <col min="10" max="10" width="11.875" style="9" bestFit="1" customWidth="1"/>
    <col min="11" max="11" width="11" style="9" bestFit="1" customWidth="1"/>
    <col min="12" max="12" width="11.875" style="9" bestFit="1" customWidth="1"/>
    <col min="13" max="15" width="11" style="9" bestFit="1" customWidth="1"/>
    <col min="16" max="16384" width="10.875" style="9"/>
  </cols>
  <sheetData>
    <row r="1" spans="1:15" s="7" customFormat="1" x14ac:dyDescent="0.25">
      <c r="A1" s="153" t="s">
        <v>288</v>
      </c>
      <c r="B1" s="30"/>
      <c r="C1" s="30"/>
    </row>
    <row r="2" spans="1:15" ht="27.95" customHeight="1" x14ac:dyDescent="0.25">
      <c r="A2" s="144"/>
      <c r="B2" s="21"/>
      <c r="C2" s="21"/>
      <c r="D2" s="21"/>
      <c r="E2" s="27" t="s">
        <v>289</v>
      </c>
      <c r="F2" s="28"/>
      <c r="G2" s="28"/>
      <c r="H2" s="28"/>
      <c r="I2" s="21"/>
      <c r="J2" s="21"/>
      <c r="L2" s="27" t="s">
        <v>290</v>
      </c>
      <c r="M2" s="29"/>
      <c r="N2" s="29"/>
      <c r="O2" s="29"/>
    </row>
    <row r="3" spans="1:15" s="2" customFormat="1" ht="45.95" customHeight="1" x14ac:dyDescent="0.25">
      <c r="A3" s="145">
        <v>1</v>
      </c>
      <c r="B3" s="38" t="s">
        <v>0</v>
      </c>
      <c r="C3" s="38" t="s">
        <v>279</v>
      </c>
      <c r="D3" s="39" t="s">
        <v>133</v>
      </c>
      <c r="E3" s="39" t="s">
        <v>280</v>
      </c>
      <c r="F3" s="39" t="s">
        <v>281</v>
      </c>
      <c r="G3" s="39" t="s">
        <v>282</v>
      </c>
      <c r="H3" s="39" t="s">
        <v>283</v>
      </c>
      <c r="I3" s="40" t="s">
        <v>164</v>
      </c>
      <c r="J3" s="41" t="s">
        <v>165</v>
      </c>
      <c r="K3" s="42"/>
      <c r="L3" s="39" t="s">
        <v>280</v>
      </c>
      <c r="M3" s="39" t="s">
        <v>281</v>
      </c>
      <c r="N3" s="39" t="s">
        <v>282</v>
      </c>
      <c r="O3" s="39" t="s">
        <v>283</v>
      </c>
    </row>
    <row r="4" spans="1:15" ht="18" customHeight="1" x14ac:dyDescent="0.25">
      <c r="A4" s="173" t="s">
        <v>2</v>
      </c>
      <c r="B4" s="43" t="s">
        <v>5</v>
      </c>
      <c r="C4" s="43"/>
      <c r="D4" s="44"/>
      <c r="E4" s="44"/>
      <c r="F4" s="44"/>
      <c r="G4" s="44"/>
      <c r="H4" s="44"/>
      <c r="I4" s="45"/>
      <c r="J4" s="46"/>
      <c r="K4" s="37"/>
      <c r="L4" s="44"/>
      <c r="M4" s="44"/>
      <c r="N4" s="44"/>
      <c r="O4" s="44"/>
    </row>
    <row r="5" spans="1:15" ht="50.1" customHeight="1" x14ac:dyDescent="0.25">
      <c r="A5" s="173"/>
      <c r="B5" s="47" t="s">
        <v>203</v>
      </c>
      <c r="C5" s="47" t="s">
        <v>223</v>
      </c>
      <c r="D5" s="44" t="s">
        <v>99</v>
      </c>
      <c r="E5" s="44"/>
      <c r="F5" s="44"/>
      <c r="G5" s="44"/>
      <c r="H5" s="44"/>
      <c r="I5" s="48">
        <v>1</v>
      </c>
      <c r="J5" s="49">
        <f>1/I5</f>
        <v>1</v>
      </c>
      <c r="K5" s="37"/>
      <c r="L5" s="50">
        <f t="shared" ref="L5:O6" si="0">$J5*E5</f>
        <v>0</v>
      </c>
      <c r="M5" s="50">
        <f t="shared" si="0"/>
        <v>0</v>
      </c>
      <c r="N5" s="50">
        <f t="shared" si="0"/>
        <v>0</v>
      </c>
      <c r="O5" s="50">
        <f t="shared" si="0"/>
        <v>0</v>
      </c>
    </row>
    <row r="6" spans="1:15" ht="63.95" customHeight="1" x14ac:dyDescent="0.25">
      <c r="A6" s="173"/>
      <c r="B6" s="51"/>
      <c r="C6" s="47" t="s">
        <v>224</v>
      </c>
      <c r="D6" s="44" t="s">
        <v>187</v>
      </c>
      <c r="E6" s="44"/>
      <c r="F6" s="44"/>
      <c r="G6" s="44"/>
      <c r="H6" s="44"/>
      <c r="I6" s="48">
        <v>3</v>
      </c>
      <c r="J6" s="49">
        <f>1/I6</f>
        <v>0.33333333333333331</v>
      </c>
      <c r="K6" s="37"/>
      <c r="L6" s="50">
        <f t="shared" si="0"/>
        <v>0</v>
      </c>
      <c r="M6" s="50">
        <f t="shared" si="0"/>
        <v>0</v>
      </c>
      <c r="N6" s="50">
        <f t="shared" si="0"/>
        <v>0</v>
      </c>
      <c r="O6" s="50">
        <f t="shared" si="0"/>
        <v>0</v>
      </c>
    </row>
    <row r="7" spans="1:15" ht="15.75" x14ac:dyDescent="0.25">
      <c r="A7" s="173"/>
      <c r="B7" s="43" t="s">
        <v>6</v>
      </c>
      <c r="C7" s="43"/>
      <c r="D7" s="44"/>
      <c r="E7" s="44"/>
      <c r="F7" s="44"/>
      <c r="G7" s="44"/>
      <c r="H7" s="44"/>
      <c r="I7" s="45"/>
      <c r="J7" s="46"/>
      <c r="K7" s="37"/>
      <c r="L7" s="44"/>
      <c r="M7" s="44"/>
      <c r="N7" s="44"/>
      <c r="O7" s="44"/>
    </row>
    <row r="8" spans="1:15" s="8" customFormat="1" ht="47.25" x14ac:dyDescent="0.25">
      <c r="A8" s="173"/>
      <c r="B8" s="52" t="s">
        <v>32</v>
      </c>
      <c r="C8" s="52" t="s">
        <v>294</v>
      </c>
      <c r="D8" s="53" t="s">
        <v>143</v>
      </c>
      <c r="E8" s="53"/>
      <c r="F8" s="53"/>
      <c r="G8" s="53"/>
      <c r="H8" s="53"/>
      <c r="I8" s="45">
        <v>1</v>
      </c>
      <c r="J8" s="46">
        <f t="shared" ref="J8:J15" si="1">1/I8</f>
        <v>1</v>
      </c>
      <c r="K8" s="54"/>
      <c r="L8" s="55">
        <f t="shared" ref="L8:O13" si="2">$J8*E8</f>
        <v>0</v>
      </c>
      <c r="M8" s="55">
        <f t="shared" si="2"/>
        <v>0</v>
      </c>
      <c r="N8" s="55">
        <f t="shared" si="2"/>
        <v>0</v>
      </c>
      <c r="O8" s="55">
        <f t="shared" si="2"/>
        <v>0</v>
      </c>
    </row>
    <row r="9" spans="1:15" s="8" customFormat="1" ht="33.950000000000003" customHeight="1" x14ac:dyDescent="0.25">
      <c r="A9" s="173"/>
      <c r="B9" s="56"/>
      <c r="C9" s="52" t="s">
        <v>77</v>
      </c>
      <c r="D9" s="53" t="s">
        <v>144</v>
      </c>
      <c r="E9" s="53"/>
      <c r="F9" s="53"/>
      <c r="G9" s="53"/>
      <c r="H9" s="53"/>
      <c r="I9" s="45">
        <v>1</v>
      </c>
      <c r="J9" s="46">
        <f t="shared" si="1"/>
        <v>1</v>
      </c>
      <c r="K9" s="54"/>
      <c r="L9" s="55">
        <f t="shared" si="2"/>
        <v>0</v>
      </c>
      <c r="M9" s="55">
        <f t="shared" si="2"/>
        <v>0</v>
      </c>
      <c r="N9" s="55">
        <f t="shared" si="2"/>
        <v>0</v>
      </c>
      <c r="O9" s="55">
        <f t="shared" si="2"/>
        <v>0</v>
      </c>
    </row>
    <row r="10" spans="1:15" s="8" customFormat="1" ht="33.950000000000003" customHeight="1" x14ac:dyDescent="0.25">
      <c r="A10" s="173"/>
      <c r="B10" s="57"/>
      <c r="C10" s="52" t="s">
        <v>78</v>
      </c>
      <c r="D10" s="53" t="s">
        <v>144</v>
      </c>
      <c r="E10" s="53"/>
      <c r="F10" s="53"/>
      <c r="G10" s="53"/>
      <c r="H10" s="53"/>
      <c r="I10" s="45">
        <v>1</v>
      </c>
      <c r="J10" s="46">
        <f t="shared" si="1"/>
        <v>1</v>
      </c>
      <c r="K10" s="54"/>
      <c r="L10" s="55">
        <f t="shared" si="2"/>
        <v>0</v>
      </c>
      <c r="M10" s="55">
        <f t="shared" si="2"/>
        <v>0</v>
      </c>
      <c r="N10" s="55">
        <f t="shared" si="2"/>
        <v>0</v>
      </c>
      <c r="O10" s="55">
        <f t="shared" si="2"/>
        <v>0</v>
      </c>
    </row>
    <row r="11" spans="1:15" s="8" customFormat="1" ht="33.950000000000003" customHeight="1" x14ac:dyDescent="0.25">
      <c r="A11" s="173"/>
      <c r="B11" s="57"/>
      <c r="C11" s="52" t="s">
        <v>270</v>
      </c>
      <c r="D11" s="53" t="s">
        <v>144</v>
      </c>
      <c r="E11" s="53"/>
      <c r="F11" s="53"/>
      <c r="G11" s="53"/>
      <c r="H11" s="53"/>
      <c r="I11" s="45">
        <v>1</v>
      </c>
      <c r="J11" s="46">
        <f t="shared" si="1"/>
        <v>1</v>
      </c>
      <c r="K11" s="54"/>
      <c r="L11" s="55">
        <f t="shared" si="2"/>
        <v>0</v>
      </c>
      <c r="M11" s="55">
        <f t="shared" si="2"/>
        <v>0</v>
      </c>
      <c r="N11" s="55">
        <f t="shared" si="2"/>
        <v>0</v>
      </c>
      <c r="O11" s="55">
        <f t="shared" si="2"/>
        <v>0</v>
      </c>
    </row>
    <row r="12" spans="1:15" s="8" customFormat="1" ht="38.1" customHeight="1" x14ac:dyDescent="0.25">
      <c r="A12" s="173"/>
      <c r="B12" s="56"/>
      <c r="C12" s="56" t="s">
        <v>94</v>
      </c>
      <c r="D12" s="53" t="s">
        <v>102</v>
      </c>
      <c r="E12" s="53"/>
      <c r="F12" s="53"/>
      <c r="G12" s="53"/>
      <c r="H12" s="53"/>
      <c r="I12" s="45">
        <v>3</v>
      </c>
      <c r="J12" s="46">
        <f t="shared" si="1"/>
        <v>0.33333333333333331</v>
      </c>
      <c r="K12" s="54"/>
      <c r="L12" s="55">
        <f t="shared" si="2"/>
        <v>0</v>
      </c>
      <c r="M12" s="55">
        <f t="shared" si="2"/>
        <v>0</v>
      </c>
      <c r="N12" s="55">
        <f t="shared" si="2"/>
        <v>0</v>
      </c>
      <c r="O12" s="55">
        <f t="shared" si="2"/>
        <v>0</v>
      </c>
    </row>
    <row r="13" spans="1:15" s="8" customFormat="1" ht="44.1" customHeight="1" x14ac:dyDescent="0.25">
      <c r="A13" s="173"/>
      <c r="B13" s="56"/>
      <c r="C13" s="56" t="s">
        <v>271</v>
      </c>
      <c r="D13" s="53" t="s">
        <v>272</v>
      </c>
      <c r="E13" s="53"/>
      <c r="F13" s="53"/>
      <c r="G13" s="53"/>
      <c r="H13" s="53"/>
      <c r="I13" s="45">
        <v>1</v>
      </c>
      <c r="J13" s="46">
        <f t="shared" si="1"/>
        <v>1</v>
      </c>
      <c r="K13" s="54"/>
      <c r="L13" s="55">
        <f t="shared" si="2"/>
        <v>0</v>
      </c>
      <c r="M13" s="55">
        <f t="shared" si="2"/>
        <v>0</v>
      </c>
      <c r="N13" s="55">
        <f t="shared" si="2"/>
        <v>0</v>
      </c>
      <c r="O13" s="55">
        <f t="shared" si="2"/>
        <v>0</v>
      </c>
    </row>
    <row r="14" spans="1:15" s="8" customFormat="1" ht="38.1" customHeight="1" x14ac:dyDescent="0.25">
      <c r="A14" s="173"/>
      <c r="B14" s="56"/>
      <c r="C14" s="56" t="s">
        <v>226</v>
      </c>
      <c r="D14" s="58" t="s">
        <v>229</v>
      </c>
      <c r="E14" s="53"/>
      <c r="F14" s="53"/>
      <c r="G14" s="53"/>
      <c r="H14" s="53"/>
      <c r="I14" s="45">
        <v>2</v>
      </c>
      <c r="J14" s="46">
        <f t="shared" si="1"/>
        <v>0.5</v>
      </c>
      <c r="K14" s="54"/>
      <c r="L14" s="55">
        <f t="shared" ref="L14:O15" si="3">$J14*E14</f>
        <v>0</v>
      </c>
      <c r="M14" s="55">
        <f t="shared" si="3"/>
        <v>0</v>
      </c>
      <c r="N14" s="55">
        <f t="shared" si="3"/>
        <v>0</v>
      </c>
      <c r="O14" s="55">
        <f t="shared" si="3"/>
        <v>0</v>
      </c>
    </row>
    <row r="15" spans="1:15" ht="63.95" customHeight="1" x14ac:dyDescent="0.25">
      <c r="A15" s="173"/>
      <c r="B15" s="51"/>
      <c r="C15" s="47" t="s">
        <v>225</v>
      </c>
      <c r="D15" s="59" t="s">
        <v>188</v>
      </c>
      <c r="E15" s="59"/>
      <c r="F15" s="59"/>
      <c r="G15" s="59"/>
      <c r="H15" s="59"/>
      <c r="I15" s="48">
        <v>3</v>
      </c>
      <c r="J15" s="46">
        <f t="shared" si="1"/>
        <v>0.33333333333333331</v>
      </c>
      <c r="K15" s="37"/>
      <c r="L15" s="55">
        <f t="shared" si="3"/>
        <v>0</v>
      </c>
      <c r="M15" s="55">
        <f t="shared" si="3"/>
        <v>0</v>
      </c>
      <c r="N15" s="55">
        <f t="shared" si="3"/>
        <v>0</v>
      </c>
      <c r="O15" s="55">
        <f t="shared" si="3"/>
        <v>0</v>
      </c>
    </row>
    <row r="16" spans="1:15" s="8" customFormat="1" ht="33" customHeight="1" x14ac:dyDescent="0.25">
      <c r="A16" s="173"/>
      <c r="B16" s="60"/>
      <c r="C16" s="56"/>
      <c r="D16" s="53"/>
      <c r="E16" s="53"/>
      <c r="F16" s="53"/>
      <c r="G16" s="53"/>
      <c r="H16" s="53"/>
      <c r="I16" s="45"/>
      <c r="J16" s="46"/>
      <c r="K16" s="54"/>
      <c r="L16" s="53"/>
      <c r="M16" s="53"/>
      <c r="N16" s="53"/>
      <c r="O16" s="53"/>
    </row>
    <row r="17" spans="1:15" ht="15.75" x14ac:dyDescent="0.25">
      <c r="A17" s="173"/>
      <c r="B17" s="43" t="s">
        <v>45</v>
      </c>
      <c r="C17" s="43"/>
      <c r="D17" s="44"/>
      <c r="E17" s="44"/>
      <c r="F17" s="44"/>
      <c r="G17" s="44"/>
      <c r="H17" s="44"/>
      <c r="I17" s="45"/>
      <c r="J17" s="46"/>
      <c r="K17" s="37"/>
      <c r="L17" s="44"/>
      <c r="M17" s="44"/>
      <c r="N17" s="44"/>
      <c r="O17" s="44"/>
    </row>
    <row r="18" spans="1:15" ht="15.75" x14ac:dyDescent="0.25">
      <c r="A18" s="173"/>
      <c r="B18" s="51"/>
      <c r="C18" s="47" t="s">
        <v>95</v>
      </c>
      <c r="D18" s="44" t="s">
        <v>112</v>
      </c>
      <c r="E18" s="44"/>
      <c r="F18" s="44"/>
      <c r="G18" s="44"/>
      <c r="H18" s="44"/>
      <c r="I18" s="45">
        <v>2</v>
      </c>
      <c r="J18" s="46">
        <f t="shared" ref="J18:J20" si="4">1/I18</f>
        <v>0.5</v>
      </c>
      <c r="K18" s="37"/>
      <c r="L18" s="50">
        <f t="shared" ref="L18:O20" si="5">$J18*E18</f>
        <v>0</v>
      </c>
      <c r="M18" s="50">
        <f t="shared" si="5"/>
        <v>0</v>
      </c>
      <c r="N18" s="50">
        <f t="shared" si="5"/>
        <v>0</v>
      </c>
      <c r="O18" s="50">
        <f t="shared" si="5"/>
        <v>0</v>
      </c>
    </row>
    <row r="19" spans="1:15" ht="31.5" x14ac:dyDescent="0.25">
      <c r="A19" s="173"/>
      <c r="B19" s="51"/>
      <c r="C19" s="56" t="s">
        <v>262</v>
      </c>
      <c r="D19" s="44" t="s">
        <v>240</v>
      </c>
      <c r="E19" s="44"/>
      <c r="F19" s="44"/>
      <c r="G19" s="44"/>
      <c r="H19" s="44"/>
      <c r="I19" s="45">
        <v>1</v>
      </c>
      <c r="J19" s="46">
        <f t="shared" si="4"/>
        <v>1</v>
      </c>
      <c r="K19" s="37"/>
      <c r="L19" s="50">
        <f t="shared" si="5"/>
        <v>0</v>
      </c>
      <c r="M19" s="50">
        <f t="shared" si="5"/>
        <v>0</v>
      </c>
      <c r="N19" s="50">
        <f t="shared" si="5"/>
        <v>0</v>
      </c>
      <c r="O19" s="50">
        <f t="shared" si="5"/>
        <v>0</v>
      </c>
    </row>
    <row r="20" spans="1:15" ht="31.5" x14ac:dyDescent="0.25">
      <c r="A20" s="173"/>
      <c r="B20" s="51"/>
      <c r="C20" s="61" t="s">
        <v>79</v>
      </c>
      <c r="D20" s="62" t="s">
        <v>208</v>
      </c>
      <c r="E20" s="62"/>
      <c r="F20" s="62"/>
      <c r="G20" s="62"/>
      <c r="H20" s="62"/>
      <c r="I20" s="45">
        <v>1</v>
      </c>
      <c r="J20" s="46">
        <f t="shared" si="4"/>
        <v>1</v>
      </c>
      <c r="K20" s="63">
        <f>SUM(J5:J20)</f>
        <v>10</v>
      </c>
      <c r="L20" s="50">
        <f t="shared" si="5"/>
        <v>0</v>
      </c>
      <c r="M20" s="50">
        <f t="shared" si="5"/>
        <v>0</v>
      </c>
      <c r="N20" s="50">
        <f t="shared" si="5"/>
        <v>0</v>
      </c>
      <c r="O20" s="50">
        <f t="shared" si="5"/>
        <v>0</v>
      </c>
    </row>
    <row r="21" spans="1:15" ht="27.95" customHeight="1" x14ac:dyDescent="0.25">
      <c r="A21" s="173"/>
      <c r="B21" s="64" t="s">
        <v>291</v>
      </c>
      <c r="C21" s="38"/>
      <c r="D21" s="65"/>
      <c r="E21" s="65"/>
      <c r="F21" s="65"/>
      <c r="G21" s="65"/>
      <c r="H21" s="65"/>
      <c r="I21" s="45"/>
      <c r="J21" s="46"/>
      <c r="K21" s="66" t="s">
        <v>275</v>
      </c>
      <c r="L21" s="67">
        <f t="shared" ref="L21:O21" si="6">100*SUM(L5:L20)/$K$20</f>
        <v>0</v>
      </c>
      <c r="M21" s="67">
        <f t="shared" si="6"/>
        <v>0</v>
      </c>
      <c r="N21" s="67">
        <f t="shared" si="6"/>
        <v>0</v>
      </c>
      <c r="O21" s="67">
        <f t="shared" si="6"/>
        <v>0</v>
      </c>
    </row>
    <row r="22" spans="1:15" ht="15.75" x14ac:dyDescent="0.25">
      <c r="A22" s="173"/>
      <c r="B22" s="51"/>
      <c r="C22" s="38"/>
      <c r="D22" s="65"/>
      <c r="E22" s="65"/>
      <c r="F22" s="65"/>
      <c r="G22" s="65"/>
      <c r="H22" s="65"/>
      <c r="I22" s="65"/>
      <c r="J22" s="65"/>
      <c r="K22" s="37"/>
      <c r="L22" s="65"/>
      <c r="M22" s="65"/>
      <c r="N22" s="65"/>
      <c r="O22" s="65"/>
    </row>
    <row r="23" spans="1:15" s="2" customFormat="1" ht="24" customHeight="1" x14ac:dyDescent="0.25">
      <c r="A23" s="145">
        <v>2</v>
      </c>
      <c r="B23" s="38" t="s">
        <v>0</v>
      </c>
      <c r="C23" s="38" t="s">
        <v>1</v>
      </c>
      <c r="D23" s="65"/>
      <c r="E23" s="65"/>
      <c r="F23" s="65"/>
      <c r="G23" s="65"/>
      <c r="H23" s="65"/>
      <c r="I23" s="40" t="s">
        <v>164</v>
      </c>
      <c r="J23" s="41" t="s">
        <v>165</v>
      </c>
      <c r="K23" s="37"/>
      <c r="L23" s="65"/>
      <c r="M23" s="65"/>
      <c r="N23" s="65"/>
      <c r="O23" s="65"/>
    </row>
    <row r="24" spans="1:15" ht="18" customHeight="1" x14ac:dyDescent="0.25">
      <c r="A24" s="173" t="s">
        <v>3</v>
      </c>
      <c r="B24" s="43" t="s">
        <v>5</v>
      </c>
      <c r="C24" s="43"/>
      <c r="D24" s="44"/>
      <c r="E24" s="44"/>
      <c r="F24" s="44"/>
      <c r="G24" s="44"/>
      <c r="H24" s="44"/>
      <c r="I24" s="45"/>
      <c r="J24" s="46"/>
      <c r="K24" s="37"/>
      <c r="L24" s="44"/>
      <c r="M24" s="44"/>
      <c r="N24" s="44"/>
      <c r="O24" s="44"/>
    </row>
    <row r="25" spans="1:15" s="8" customFormat="1" ht="31.5" x14ac:dyDescent="0.25">
      <c r="A25" s="173"/>
      <c r="B25" s="56"/>
      <c r="C25" s="47" t="s">
        <v>200</v>
      </c>
      <c r="D25" s="59" t="s">
        <v>201</v>
      </c>
      <c r="E25" s="53"/>
      <c r="F25" s="53"/>
      <c r="G25" s="53"/>
      <c r="H25" s="53"/>
      <c r="I25" s="45">
        <v>3</v>
      </c>
      <c r="J25" s="46">
        <f>1/I25</f>
        <v>0.33333333333333331</v>
      </c>
      <c r="K25" s="54"/>
      <c r="L25" s="55">
        <f t="shared" ref="L25:O26" si="7">$J25*E25</f>
        <v>0</v>
      </c>
      <c r="M25" s="55">
        <f t="shared" si="7"/>
        <v>0</v>
      </c>
      <c r="N25" s="55">
        <f t="shared" si="7"/>
        <v>0</v>
      </c>
      <c r="O25" s="55">
        <f t="shared" si="7"/>
        <v>0</v>
      </c>
    </row>
    <row r="26" spans="1:15" ht="51.95" customHeight="1" x14ac:dyDescent="0.25">
      <c r="A26" s="173"/>
      <c r="B26" s="68"/>
      <c r="C26" s="56" t="s">
        <v>211</v>
      </c>
      <c r="D26" s="53" t="s">
        <v>145</v>
      </c>
      <c r="E26" s="53"/>
      <c r="F26" s="53"/>
      <c r="G26" s="53"/>
      <c r="H26" s="53"/>
      <c r="I26" s="45">
        <v>3</v>
      </c>
      <c r="J26" s="46">
        <f>1/I26</f>
        <v>0.33333333333333331</v>
      </c>
      <c r="K26" s="37"/>
      <c r="L26" s="55">
        <f t="shared" si="7"/>
        <v>0</v>
      </c>
      <c r="M26" s="55">
        <f t="shared" si="7"/>
        <v>0</v>
      </c>
      <c r="N26" s="55">
        <f t="shared" si="7"/>
        <v>0</v>
      </c>
      <c r="O26" s="55">
        <f t="shared" si="7"/>
        <v>0</v>
      </c>
    </row>
    <row r="27" spans="1:15" s="8" customFormat="1" ht="15.95" customHeight="1" x14ac:dyDescent="0.25">
      <c r="A27" s="173"/>
      <c r="B27" s="43" t="s">
        <v>6</v>
      </c>
      <c r="C27" s="43"/>
      <c r="D27" s="53"/>
      <c r="E27" s="53"/>
      <c r="F27" s="53"/>
      <c r="G27" s="53"/>
      <c r="H27" s="53"/>
      <c r="I27" s="45"/>
      <c r="J27" s="46"/>
      <c r="K27" s="54"/>
      <c r="L27" s="53"/>
      <c r="M27" s="53"/>
      <c r="N27" s="53"/>
      <c r="O27" s="53"/>
    </row>
    <row r="28" spans="1:15" s="8" customFormat="1" ht="78.75" x14ac:dyDescent="0.25">
      <c r="A28" s="173"/>
      <c r="B28" s="69" t="s">
        <v>33</v>
      </c>
      <c r="C28" s="52" t="s">
        <v>80</v>
      </c>
      <c r="D28" s="53" t="s">
        <v>147</v>
      </c>
      <c r="E28" s="53"/>
      <c r="F28" s="53"/>
      <c r="G28" s="53"/>
      <c r="H28" s="53"/>
      <c r="I28" s="48">
        <v>1</v>
      </c>
      <c r="J28" s="46">
        <f t="shared" ref="J28:J38" si="8">1/I28</f>
        <v>1</v>
      </c>
      <c r="K28" s="54"/>
      <c r="L28" s="55">
        <f t="shared" ref="L28:O31" si="9">$J28*E28</f>
        <v>0</v>
      </c>
      <c r="M28" s="55">
        <f t="shared" si="9"/>
        <v>0</v>
      </c>
      <c r="N28" s="55">
        <f t="shared" si="9"/>
        <v>0</v>
      </c>
      <c r="O28" s="55">
        <f t="shared" si="9"/>
        <v>0</v>
      </c>
    </row>
    <row r="29" spans="1:15" s="8" customFormat="1" ht="45" customHeight="1" x14ac:dyDescent="0.25">
      <c r="A29" s="173"/>
      <c r="B29" s="56"/>
      <c r="C29" s="56" t="s">
        <v>212</v>
      </c>
      <c r="D29" s="53" t="s">
        <v>101</v>
      </c>
      <c r="E29" s="53"/>
      <c r="F29" s="53"/>
      <c r="G29" s="53"/>
      <c r="H29" s="53"/>
      <c r="I29" s="45">
        <v>2</v>
      </c>
      <c r="J29" s="46">
        <f t="shared" si="8"/>
        <v>0.5</v>
      </c>
      <c r="K29" s="54"/>
      <c r="L29" s="55">
        <f t="shared" si="9"/>
        <v>0</v>
      </c>
      <c r="M29" s="55">
        <f t="shared" si="9"/>
        <v>0</v>
      </c>
      <c r="N29" s="55">
        <f t="shared" si="9"/>
        <v>0</v>
      </c>
      <c r="O29" s="55">
        <f t="shared" si="9"/>
        <v>0</v>
      </c>
    </row>
    <row r="30" spans="1:15" s="8" customFormat="1" ht="36" customHeight="1" x14ac:dyDescent="0.25">
      <c r="A30" s="173"/>
      <c r="B30" s="56"/>
      <c r="C30" s="70" t="s">
        <v>243</v>
      </c>
      <c r="D30" s="39" t="s">
        <v>146</v>
      </c>
      <c r="E30" s="39"/>
      <c r="F30" s="39"/>
      <c r="G30" s="39"/>
      <c r="H30" s="39"/>
      <c r="I30" s="45">
        <v>2</v>
      </c>
      <c r="J30" s="46">
        <f t="shared" si="8"/>
        <v>0.5</v>
      </c>
      <c r="K30" s="54"/>
      <c r="L30" s="55">
        <f t="shared" si="9"/>
        <v>0</v>
      </c>
      <c r="M30" s="55">
        <f t="shared" si="9"/>
        <v>0</v>
      </c>
      <c r="N30" s="55">
        <f t="shared" si="9"/>
        <v>0</v>
      </c>
      <c r="O30" s="55">
        <f t="shared" si="9"/>
        <v>0</v>
      </c>
    </row>
    <row r="31" spans="1:15" s="8" customFormat="1" ht="48" customHeight="1" x14ac:dyDescent="0.25">
      <c r="A31" s="173"/>
      <c r="B31" s="56"/>
      <c r="C31" s="56" t="s">
        <v>273</v>
      </c>
      <c r="D31" s="39" t="s">
        <v>272</v>
      </c>
      <c r="E31" s="39"/>
      <c r="F31" s="39"/>
      <c r="G31" s="39"/>
      <c r="H31" s="39"/>
      <c r="I31" s="45">
        <v>1</v>
      </c>
      <c r="J31" s="46">
        <f t="shared" si="8"/>
        <v>1</v>
      </c>
      <c r="K31" s="54"/>
      <c r="L31" s="55">
        <f t="shared" si="9"/>
        <v>0</v>
      </c>
      <c r="M31" s="55">
        <f t="shared" si="9"/>
        <v>0</v>
      </c>
      <c r="N31" s="55">
        <f t="shared" si="9"/>
        <v>0</v>
      </c>
      <c r="O31" s="55">
        <f t="shared" si="9"/>
        <v>0</v>
      </c>
    </row>
    <row r="32" spans="1:15" s="8" customFormat="1" ht="36" customHeight="1" x14ac:dyDescent="0.25">
      <c r="A32" s="173"/>
      <c r="B32" s="56"/>
      <c r="C32" s="69" t="s">
        <v>228</v>
      </c>
      <c r="D32" s="58" t="s">
        <v>229</v>
      </c>
      <c r="E32" s="39"/>
      <c r="F32" s="39"/>
      <c r="G32" s="39"/>
      <c r="H32" s="39"/>
      <c r="I32" s="45">
        <v>2</v>
      </c>
      <c r="J32" s="46">
        <f t="shared" si="8"/>
        <v>0.5</v>
      </c>
      <c r="K32" s="54"/>
      <c r="L32" s="55">
        <f t="shared" ref="L32:M38" si="10">$J32*E32</f>
        <v>0</v>
      </c>
      <c r="M32" s="55">
        <f t="shared" si="10"/>
        <v>0</v>
      </c>
      <c r="N32" s="55">
        <f t="shared" ref="N32:O38" si="11">$J32*G32</f>
        <v>0</v>
      </c>
      <c r="O32" s="55">
        <f t="shared" si="11"/>
        <v>0</v>
      </c>
    </row>
    <row r="33" spans="1:15" s="8" customFormat="1" ht="31.5" x14ac:dyDescent="0.25">
      <c r="A33" s="173"/>
      <c r="B33" s="56"/>
      <c r="C33" s="47" t="s">
        <v>227</v>
      </c>
      <c r="D33" s="59" t="s">
        <v>188</v>
      </c>
      <c r="E33" s="53"/>
      <c r="F33" s="53"/>
      <c r="G33" s="53"/>
      <c r="H33" s="53"/>
      <c r="I33" s="45">
        <v>3</v>
      </c>
      <c r="J33" s="46">
        <f>1/I33</f>
        <v>0.33333333333333331</v>
      </c>
      <c r="K33" s="54"/>
      <c r="L33" s="55">
        <f t="shared" si="10"/>
        <v>0</v>
      </c>
      <c r="M33" s="55">
        <f t="shared" ref="M33:M38" si="12">$J33*F33</f>
        <v>0</v>
      </c>
      <c r="N33" s="55">
        <f t="shared" si="11"/>
        <v>0</v>
      </c>
      <c r="O33" s="55">
        <f t="shared" si="11"/>
        <v>0</v>
      </c>
    </row>
    <row r="34" spans="1:15" s="8" customFormat="1" ht="15.75" x14ac:dyDescent="0.25">
      <c r="A34" s="173"/>
      <c r="B34" s="43" t="s">
        <v>45</v>
      </c>
      <c r="C34" s="43"/>
      <c r="D34" s="44"/>
      <c r="E34" s="44"/>
      <c r="F34" s="44"/>
      <c r="G34" s="44"/>
      <c r="H34" s="44"/>
      <c r="I34" s="45"/>
      <c r="J34" s="46"/>
      <c r="K34" s="54"/>
      <c r="L34" s="55"/>
      <c r="M34" s="55"/>
      <c r="N34" s="55"/>
      <c r="O34" s="55"/>
    </row>
    <row r="35" spans="1:15" s="8" customFormat="1" ht="54" customHeight="1" x14ac:dyDescent="0.25">
      <c r="A35" s="173"/>
      <c r="B35" s="56"/>
      <c r="C35" s="70" t="s">
        <v>82</v>
      </c>
      <c r="D35" s="37" t="s">
        <v>149</v>
      </c>
      <c r="E35" s="37"/>
      <c r="F35" s="37"/>
      <c r="G35" s="37"/>
      <c r="H35" s="37"/>
      <c r="I35" s="45">
        <v>1</v>
      </c>
      <c r="J35" s="46">
        <f t="shared" si="8"/>
        <v>1</v>
      </c>
      <c r="K35" s="54"/>
      <c r="L35" s="55">
        <f t="shared" si="10"/>
        <v>0</v>
      </c>
      <c r="M35" s="55">
        <f t="shared" si="12"/>
        <v>0</v>
      </c>
      <c r="N35" s="55">
        <f t="shared" si="11"/>
        <v>0</v>
      </c>
      <c r="O35" s="55">
        <f t="shared" si="11"/>
        <v>0</v>
      </c>
    </row>
    <row r="36" spans="1:15" s="8" customFormat="1" ht="29.1" customHeight="1" x14ac:dyDescent="0.25">
      <c r="A36" s="173"/>
      <c r="B36" s="56"/>
      <c r="C36" s="47" t="s">
        <v>168</v>
      </c>
      <c r="D36" s="37" t="s">
        <v>112</v>
      </c>
      <c r="E36" s="37"/>
      <c r="F36" s="37"/>
      <c r="G36" s="37"/>
      <c r="H36" s="37"/>
      <c r="I36" s="45">
        <v>2</v>
      </c>
      <c r="J36" s="46">
        <f t="shared" si="8"/>
        <v>0.5</v>
      </c>
      <c r="K36" s="54"/>
      <c r="L36" s="55">
        <f t="shared" si="10"/>
        <v>0</v>
      </c>
      <c r="M36" s="55">
        <f t="shared" si="12"/>
        <v>0</v>
      </c>
      <c r="N36" s="55">
        <f t="shared" si="11"/>
        <v>0</v>
      </c>
      <c r="O36" s="55">
        <f t="shared" si="11"/>
        <v>0</v>
      </c>
    </row>
    <row r="37" spans="1:15" s="8" customFormat="1" ht="57.95" customHeight="1" x14ac:dyDescent="0.25">
      <c r="A37" s="173"/>
      <c r="B37" s="56"/>
      <c r="C37" s="47" t="s">
        <v>245</v>
      </c>
      <c r="D37" s="39" t="s">
        <v>150</v>
      </c>
      <c r="E37" s="37"/>
      <c r="F37" s="37"/>
      <c r="G37" s="37"/>
      <c r="H37" s="37"/>
      <c r="I37" s="45">
        <v>3</v>
      </c>
      <c r="J37" s="46">
        <f t="shared" si="8"/>
        <v>0.33333333333333331</v>
      </c>
      <c r="K37" s="54"/>
      <c r="L37" s="55">
        <f t="shared" si="10"/>
        <v>0</v>
      </c>
      <c r="M37" s="55">
        <f t="shared" si="12"/>
        <v>0</v>
      </c>
      <c r="N37" s="55">
        <f t="shared" si="11"/>
        <v>0</v>
      </c>
      <c r="O37" s="55">
        <f t="shared" si="11"/>
        <v>0</v>
      </c>
    </row>
    <row r="38" spans="1:15" s="8" customFormat="1" ht="15.75" x14ac:dyDescent="0.25">
      <c r="A38" s="173"/>
      <c r="B38" s="56"/>
      <c r="C38" s="56" t="s">
        <v>241</v>
      </c>
      <c r="D38" s="39" t="s">
        <v>151</v>
      </c>
      <c r="E38" s="37"/>
      <c r="F38" s="37"/>
      <c r="G38" s="37"/>
      <c r="H38" s="37"/>
      <c r="I38" s="45">
        <v>1</v>
      </c>
      <c r="J38" s="46">
        <f t="shared" si="8"/>
        <v>1</v>
      </c>
      <c r="K38" s="71">
        <f>SUM(J25:J38)</f>
        <v>7.3333333333333321</v>
      </c>
      <c r="L38" s="55">
        <f t="shared" si="10"/>
        <v>0</v>
      </c>
      <c r="M38" s="55">
        <f t="shared" si="12"/>
        <v>0</v>
      </c>
      <c r="N38" s="55">
        <f t="shared" si="11"/>
        <v>0</v>
      </c>
      <c r="O38" s="55">
        <f t="shared" si="11"/>
        <v>0</v>
      </c>
    </row>
    <row r="39" spans="1:15" s="8" customFormat="1" ht="27" customHeight="1" x14ac:dyDescent="0.25">
      <c r="A39" s="173"/>
      <c r="B39" s="56"/>
      <c r="C39" s="54"/>
      <c r="D39" s="53"/>
      <c r="E39" s="53"/>
      <c r="F39" s="53"/>
      <c r="G39" s="53"/>
      <c r="H39" s="53"/>
      <c r="I39" s="45"/>
      <c r="J39" s="46"/>
      <c r="K39" s="72" t="s">
        <v>275</v>
      </c>
      <c r="L39" s="73">
        <f t="shared" ref="L39:O39" si="13">100*SUM(L25:L38)/$K$38</f>
        <v>0</v>
      </c>
      <c r="M39" s="73">
        <f t="shared" si="13"/>
        <v>0</v>
      </c>
      <c r="N39" s="73">
        <f t="shared" si="13"/>
        <v>0</v>
      </c>
      <c r="O39" s="73">
        <f t="shared" si="13"/>
        <v>0</v>
      </c>
    </row>
    <row r="40" spans="1:15" ht="35.1" customHeight="1" x14ac:dyDescent="0.25">
      <c r="A40" s="146"/>
      <c r="B40" s="74" t="s">
        <v>292</v>
      </c>
      <c r="C40" s="47"/>
      <c r="D40" s="59"/>
      <c r="E40" s="59"/>
      <c r="F40" s="59"/>
      <c r="G40" s="59"/>
      <c r="H40" s="59"/>
      <c r="I40" s="65"/>
      <c r="J40" s="65"/>
      <c r="K40" s="66" t="s">
        <v>276</v>
      </c>
      <c r="L40" s="75">
        <f t="shared" ref="L40:O40" si="14">(L21*0.5+L39)/1.5</f>
        <v>0</v>
      </c>
      <c r="M40" s="75">
        <f t="shared" si="14"/>
        <v>0</v>
      </c>
      <c r="N40" s="75">
        <f t="shared" si="14"/>
        <v>0</v>
      </c>
      <c r="O40" s="75">
        <f t="shared" si="14"/>
        <v>0</v>
      </c>
    </row>
    <row r="41" spans="1:15" ht="35.1" customHeight="1" x14ac:dyDescent="0.25">
      <c r="A41" s="146"/>
      <c r="B41" s="70"/>
      <c r="C41" s="47"/>
      <c r="D41" s="59"/>
      <c r="E41" s="59"/>
      <c r="F41" s="59"/>
      <c r="G41" s="59"/>
      <c r="H41" s="59"/>
      <c r="I41" s="65"/>
      <c r="J41" s="65"/>
      <c r="K41" s="66"/>
      <c r="L41" s="75"/>
      <c r="M41" s="75"/>
      <c r="N41" s="75"/>
      <c r="O41" s="75"/>
    </row>
    <row r="42" spans="1:15" s="2" customFormat="1" ht="24" customHeight="1" x14ac:dyDescent="0.25">
      <c r="A42" s="145">
        <v>3</v>
      </c>
      <c r="B42" s="38" t="s">
        <v>0</v>
      </c>
      <c r="C42" s="38" t="s">
        <v>1</v>
      </c>
      <c r="D42" s="37"/>
      <c r="E42" s="37"/>
      <c r="F42" s="37"/>
      <c r="G42" s="37"/>
      <c r="H42" s="37"/>
      <c r="I42" s="40" t="s">
        <v>164</v>
      </c>
      <c r="J42" s="41" t="s">
        <v>165</v>
      </c>
      <c r="K42" s="37"/>
      <c r="L42" s="37"/>
      <c r="M42" s="37"/>
      <c r="N42" s="37"/>
      <c r="O42" s="37"/>
    </row>
    <row r="43" spans="1:15" ht="18.95" customHeight="1" x14ac:dyDescent="0.25">
      <c r="A43" s="173" t="s">
        <v>4</v>
      </c>
      <c r="B43" s="43" t="s">
        <v>5</v>
      </c>
      <c r="C43" s="76"/>
      <c r="D43" s="77"/>
      <c r="E43" s="77"/>
      <c r="F43" s="77"/>
      <c r="G43" s="77"/>
      <c r="H43" s="77"/>
      <c r="I43" s="45"/>
      <c r="J43" s="46"/>
      <c r="K43" s="37"/>
      <c r="L43" s="77"/>
      <c r="M43" s="77"/>
      <c r="N43" s="77"/>
      <c r="O43" s="77"/>
    </row>
    <row r="44" spans="1:15" s="8" customFormat="1" ht="31.5" x14ac:dyDescent="0.25">
      <c r="A44" s="173"/>
      <c r="B44" s="56"/>
      <c r="C44" s="47" t="s">
        <v>202</v>
      </c>
      <c r="D44" s="59" t="s">
        <v>201</v>
      </c>
      <c r="E44" s="44"/>
      <c r="F44" s="44"/>
      <c r="G44" s="44"/>
      <c r="H44" s="44"/>
      <c r="I44" s="45">
        <v>3</v>
      </c>
      <c r="J44" s="46">
        <f t="shared" ref="J44:J53" si="15">1/I44</f>
        <v>0.33333333333333331</v>
      </c>
      <c r="K44" s="54"/>
      <c r="L44" s="55">
        <f t="shared" ref="L44:O50" si="16">$J44*E44</f>
        <v>0</v>
      </c>
      <c r="M44" s="55">
        <f t="shared" si="16"/>
        <v>0</v>
      </c>
      <c r="N44" s="55">
        <f t="shared" si="16"/>
        <v>0</v>
      </c>
      <c r="O44" s="55">
        <f t="shared" si="16"/>
        <v>0</v>
      </c>
    </row>
    <row r="45" spans="1:15" ht="39" customHeight="1" x14ac:dyDescent="0.25">
      <c r="A45" s="173"/>
      <c r="B45" s="78"/>
      <c r="C45" s="47" t="s">
        <v>246</v>
      </c>
      <c r="D45" s="44" t="s">
        <v>134</v>
      </c>
      <c r="E45" s="44"/>
      <c r="F45" s="44"/>
      <c r="G45" s="44"/>
      <c r="H45" s="44"/>
      <c r="I45" s="45">
        <v>2</v>
      </c>
      <c r="J45" s="46">
        <f t="shared" si="15"/>
        <v>0.5</v>
      </c>
      <c r="K45" s="37"/>
      <c r="L45" s="55">
        <f t="shared" si="16"/>
        <v>0</v>
      </c>
      <c r="M45" s="55">
        <f t="shared" si="16"/>
        <v>0</v>
      </c>
      <c r="N45" s="55">
        <f t="shared" si="16"/>
        <v>0</v>
      </c>
      <c r="O45" s="55">
        <f t="shared" si="16"/>
        <v>0</v>
      </c>
    </row>
    <row r="46" spans="1:15" ht="20.100000000000001" customHeight="1" x14ac:dyDescent="0.25">
      <c r="A46" s="173"/>
      <c r="B46" s="79" t="s">
        <v>6</v>
      </c>
      <c r="C46" s="43"/>
      <c r="D46" s="44"/>
      <c r="E46" s="44"/>
      <c r="F46" s="44"/>
      <c r="G46" s="44"/>
      <c r="H46" s="44"/>
      <c r="I46" s="45"/>
      <c r="J46" s="46"/>
      <c r="K46" s="37"/>
      <c r="L46" s="55"/>
      <c r="M46" s="55"/>
      <c r="N46" s="55"/>
      <c r="O46" s="55"/>
    </row>
    <row r="47" spans="1:15" s="8" customFormat="1" ht="47.25" x14ac:dyDescent="0.25">
      <c r="A47" s="173"/>
      <c r="B47" s="52" t="s">
        <v>34</v>
      </c>
      <c r="C47" s="52" t="s">
        <v>85</v>
      </c>
      <c r="D47" s="44" t="s">
        <v>152</v>
      </c>
      <c r="E47" s="44"/>
      <c r="F47" s="44"/>
      <c r="G47" s="44"/>
      <c r="H47" s="44"/>
      <c r="I47" s="45">
        <v>3</v>
      </c>
      <c r="J47" s="46">
        <f t="shared" si="15"/>
        <v>0.33333333333333331</v>
      </c>
      <c r="K47" s="54"/>
      <c r="L47" s="55">
        <f t="shared" si="16"/>
        <v>0</v>
      </c>
      <c r="M47" s="55">
        <f t="shared" si="16"/>
        <v>0</v>
      </c>
      <c r="N47" s="55">
        <f t="shared" si="16"/>
        <v>0</v>
      </c>
      <c r="O47" s="55">
        <f t="shared" si="16"/>
        <v>0</v>
      </c>
    </row>
    <row r="48" spans="1:15" s="8" customFormat="1" ht="41.1" customHeight="1" x14ac:dyDescent="0.25">
      <c r="A48" s="173"/>
      <c r="B48" s="52"/>
      <c r="C48" s="70" t="s">
        <v>47</v>
      </c>
      <c r="D48" s="80" t="s">
        <v>121</v>
      </c>
      <c r="E48" s="80"/>
      <c r="F48" s="80"/>
      <c r="G48" s="80"/>
      <c r="H48" s="80"/>
      <c r="I48" s="45">
        <v>3</v>
      </c>
      <c r="J48" s="46">
        <f t="shared" si="15"/>
        <v>0.33333333333333331</v>
      </c>
      <c r="K48" s="54"/>
      <c r="L48" s="55">
        <f t="shared" si="16"/>
        <v>0</v>
      </c>
      <c r="M48" s="55">
        <f t="shared" si="16"/>
        <v>0</v>
      </c>
      <c r="N48" s="55">
        <f t="shared" si="16"/>
        <v>0</v>
      </c>
      <c r="O48" s="55">
        <f t="shared" si="16"/>
        <v>0</v>
      </c>
    </row>
    <row r="49" spans="1:15" s="8" customFormat="1" ht="54.95" customHeight="1" x14ac:dyDescent="0.25">
      <c r="A49" s="173"/>
      <c r="B49" s="52"/>
      <c r="C49" s="61" t="s">
        <v>274</v>
      </c>
      <c r="D49" s="80" t="s">
        <v>272</v>
      </c>
      <c r="E49" s="80"/>
      <c r="F49" s="80"/>
      <c r="G49" s="80"/>
      <c r="H49" s="80"/>
      <c r="I49" s="45">
        <v>1</v>
      </c>
      <c r="J49" s="46">
        <f t="shared" si="15"/>
        <v>1</v>
      </c>
      <c r="K49" s="54"/>
      <c r="L49" s="55">
        <f t="shared" si="16"/>
        <v>0</v>
      </c>
      <c r="M49" s="55">
        <f t="shared" si="16"/>
        <v>0</v>
      </c>
      <c r="N49" s="55">
        <f t="shared" si="16"/>
        <v>0</v>
      </c>
      <c r="O49" s="55">
        <f t="shared" si="16"/>
        <v>0</v>
      </c>
    </row>
    <row r="50" spans="1:15" s="8" customFormat="1" ht="41.1" customHeight="1" x14ac:dyDescent="0.25">
      <c r="A50" s="173"/>
      <c r="B50" s="52"/>
      <c r="C50" s="47" t="s">
        <v>230</v>
      </c>
      <c r="D50" s="44" t="s">
        <v>188</v>
      </c>
      <c r="E50" s="77"/>
      <c r="F50" s="77"/>
      <c r="G50" s="77"/>
      <c r="H50" s="77"/>
      <c r="I50" s="45">
        <v>2</v>
      </c>
      <c r="J50" s="46">
        <f t="shared" si="15"/>
        <v>0.5</v>
      </c>
      <c r="K50" s="54"/>
      <c r="L50" s="55">
        <f t="shared" si="16"/>
        <v>0</v>
      </c>
      <c r="M50" s="55">
        <f t="shared" si="16"/>
        <v>0</v>
      </c>
      <c r="N50" s="55">
        <f t="shared" si="16"/>
        <v>0</v>
      </c>
      <c r="O50" s="55">
        <f t="shared" si="16"/>
        <v>0</v>
      </c>
    </row>
    <row r="51" spans="1:15" s="8" customFormat="1" ht="45.95" customHeight="1" x14ac:dyDescent="0.25">
      <c r="A51" s="173"/>
      <c r="B51" s="52"/>
      <c r="C51" s="69" t="s">
        <v>231</v>
      </c>
      <c r="D51" s="81" t="s">
        <v>169</v>
      </c>
      <c r="E51" s="82"/>
      <c r="F51" s="80"/>
      <c r="G51" s="82"/>
      <c r="H51" s="82"/>
      <c r="I51" s="45">
        <v>3</v>
      </c>
      <c r="J51" s="46">
        <f t="shared" si="15"/>
        <v>0.33333333333333331</v>
      </c>
      <c r="K51" s="54"/>
      <c r="L51" s="55">
        <f>$J51*E51</f>
        <v>0</v>
      </c>
      <c r="M51" s="55">
        <f>$J51*F51</f>
        <v>0</v>
      </c>
      <c r="N51" s="55">
        <f>$J51*G51</f>
        <v>0</v>
      </c>
      <c r="O51" s="55">
        <f>$J51*H51</f>
        <v>0</v>
      </c>
    </row>
    <row r="52" spans="1:15" s="8" customFormat="1" ht="20.100000000000001" customHeight="1" x14ac:dyDescent="0.25">
      <c r="A52" s="173"/>
      <c r="B52" s="79" t="s">
        <v>45</v>
      </c>
      <c r="C52" s="43"/>
      <c r="D52" s="44"/>
      <c r="E52" s="44"/>
      <c r="F52" s="44"/>
      <c r="G52" s="44"/>
      <c r="H52" s="44"/>
      <c r="I52" s="45"/>
      <c r="J52" s="46"/>
      <c r="K52" s="54"/>
      <c r="L52" s="44"/>
      <c r="M52" s="44"/>
      <c r="N52" s="44"/>
      <c r="O52" s="44"/>
    </row>
    <row r="53" spans="1:15" s="8" customFormat="1" ht="36.950000000000003" customHeight="1" x14ac:dyDescent="0.25">
      <c r="A53" s="173"/>
      <c r="B53" s="69"/>
      <c r="C53" s="47" t="s">
        <v>244</v>
      </c>
      <c r="D53" s="44" t="s">
        <v>112</v>
      </c>
      <c r="E53" s="44"/>
      <c r="F53" s="44"/>
      <c r="G53" s="44"/>
      <c r="H53" s="44"/>
      <c r="I53" s="45">
        <v>1</v>
      </c>
      <c r="J53" s="46">
        <f t="shared" si="15"/>
        <v>1</v>
      </c>
      <c r="K53" s="54"/>
      <c r="L53" s="55">
        <f t="shared" ref="L53:O54" si="17">$J53*E53</f>
        <v>0</v>
      </c>
      <c r="M53" s="55">
        <f t="shared" si="17"/>
        <v>0</v>
      </c>
      <c r="N53" s="55">
        <f t="shared" si="17"/>
        <v>0</v>
      </c>
      <c r="O53" s="55">
        <f t="shared" si="17"/>
        <v>0</v>
      </c>
    </row>
    <row r="54" spans="1:15" s="8" customFormat="1" ht="26.1" customHeight="1" x14ac:dyDescent="0.25">
      <c r="A54" s="173"/>
      <c r="B54" s="56"/>
      <c r="C54" s="56" t="s">
        <v>242</v>
      </c>
      <c r="D54" s="39" t="s">
        <v>151</v>
      </c>
      <c r="E54" s="37"/>
      <c r="F54" s="37"/>
      <c r="G54" s="37"/>
      <c r="H54" s="37"/>
      <c r="I54" s="45">
        <v>1</v>
      </c>
      <c r="J54" s="46">
        <f t="shared" ref="J54" si="18">1/I54</f>
        <v>1</v>
      </c>
      <c r="K54" s="83">
        <f>SUM(J44:J54)</f>
        <v>5.3333333333333339</v>
      </c>
      <c r="L54" s="55">
        <f t="shared" si="17"/>
        <v>0</v>
      </c>
      <c r="M54" s="55">
        <f t="shared" si="17"/>
        <v>0</v>
      </c>
      <c r="N54" s="55">
        <f t="shared" si="17"/>
        <v>0</v>
      </c>
      <c r="O54" s="55">
        <f t="shared" si="17"/>
        <v>0</v>
      </c>
    </row>
    <row r="55" spans="1:15" ht="29.1" customHeight="1" x14ac:dyDescent="0.25">
      <c r="A55" s="146"/>
      <c r="B55" s="69"/>
      <c r="C55" s="47"/>
      <c r="D55" s="59"/>
      <c r="E55" s="59"/>
      <c r="F55" s="59"/>
      <c r="G55" s="59"/>
      <c r="H55" s="59"/>
      <c r="I55" s="65"/>
      <c r="J55" s="65"/>
      <c r="K55" s="72" t="s">
        <v>275</v>
      </c>
      <c r="L55" s="73">
        <f t="shared" ref="L55:O55" si="19">100*SUM(L44:L54)/$K$54</f>
        <v>0</v>
      </c>
      <c r="M55" s="73">
        <f t="shared" si="19"/>
        <v>0</v>
      </c>
      <c r="N55" s="73">
        <f t="shared" si="19"/>
        <v>0</v>
      </c>
      <c r="O55" s="73">
        <f t="shared" si="19"/>
        <v>0</v>
      </c>
    </row>
    <row r="56" spans="1:15" ht="36.950000000000003" customHeight="1" x14ac:dyDescent="0.25">
      <c r="A56" s="146"/>
      <c r="B56" s="74" t="s">
        <v>293</v>
      </c>
      <c r="C56" s="51"/>
      <c r="D56" s="59"/>
      <c r="E56" s="59"/>
      <c r="F56" s="59"/>
      <c r="G56" s="59"/>
      <c r="H56" s="59"/>
      <c r="I56" s="65"/>
      <c r="J56" s="65"/>
      <c r="K56" s="66" t="s">
        <v>276</v>
      </c>
      <c r="L56" s="75">
        <f t="shared" ref="L56:O56" si="20">(L21*0.33+L39*0.5+L55)/(0.33+0.5+1)</f>
        <v>0</v>
      </c>
      <c r="M56" s="75">
        <f t="shared" si="20"/>
        <v>0</v>
      </c>
      <c r="N56" s="75">
        <f t="shared" si="20"/>
        <v>0</v>
      </c>
      <c r="O56" s="75">
        <f t="shared" si="20"/>
        <v>0</v>
      </c>
    </row>
    <row r="57" spans="1:15" x14ac:dyDescent="0.25">
      <c r="B57" s="12"/>
      <c r="C57" s="12"/>
      <c r="D57" s="10"/>
      <c r="E57" s="10"/>
      <c r="F57" s="10"/>
      <c r="G57" s="10"/>
      <c r="H57" s="10"/>
    </row>
    <row r="58" spans="1:15" x14ac:dyDescent="0.25">
      <c r="B58" s="12"/>
      <c r="C58" s="12"/>
      <c r="D58" s="10"/>
      <c r="E58" s="10"/>
      <c r="F58" s="10"/>
      <c r="G58" s="10"/>
      <c r="H58" s="10"/>
    </row>
    <row r="59" spans="1:15" x14ac:dyDescent="0.25">
      <c r="B59" s="12"/>
      <c r="C59" s="12"/>
      <c r="D59" s="10"/>
      <c r="E59" s="10"/>
      <c r="F59" s="10"/>
      <c r="G59" s="10"/>
      <c r="H59" s="10"/>
    </row>
    <row r="60" spans="1:15" x14ac:dyDescent="0.25">
      <c r="B60" s="12"/>
      <c r="C60" s="12"/>
      <c r="D60" s="10"/>
      <c r="E60" s="10"/>
      <c r="F60" s="10"/>
      <c r="G60" s="10"/>
      <c r="H60" s="10"/>
    </row>
    <row r="61" spans="1:15" x14ac:dyDescent="0.25">
      <c r="B61" s="12"/>
      <c r="C61" s="12"/>
      <c r="D61" s="10"/>
      <c r="E61" s="10"/>
      <c r="F61" s="10"/>
      <c r="G61" s="10"/>
      <c r="H61" s="10"/>
    </row>
    <row r="62" spans="1:15" x14ac:dyDescent="0.25">
      <c r="B62" s="12"/>
      <c r="C62" s="12"/>
      <c r="D62" s="10"/>
      <c r="E62" s="10"/>
      <c r="F62" s="10"/>
      <c r="G62" s="10"/>
      <c r="H62" s="10"/>
    </row>
    <row r="63" spans="1:15" x14ac:dyDescent="0.25">
      <c r="B63" s="12"/>
      <c r="C63" s="12"/>
      <c r="D63" s="10"/>
      <c r="E63" s="10"/>
      <c r="F63" s="10"/>
      <c r="G63" s="10"/>
      <c r="H63" s="10"/>
    </row>
    <row r="64" spans="1:15" x14ac:dyDescent="0.25">
      <c r="B64" s="12"/>
      <c r="C64" s="12"/>
      <c r="D64" s="10"/>
      <c r="E64" s="10"/>
      <c r="F64" s="10"/>
      <c r="G64" s="10"/>
      <c r="H64" s="10"/>
    </row>
    <row r="65" spans="2:8" x14ac:dyDescent="0.25">
      <c r="B65" s="12"/>
      <c r="C65" s="12"/>
      <c r="D65" s="10"/>
      <c r="E65" s="10"/>
      <c r="F65" s="10"/>
      <c r="G65" s="10"/>
      <c r="H65" s="10"/>
    </row>
    <row r="66" spans="2:8" x14ac:dyDescent="0.25">
      <c r="B66" s="12"/>
      <c r="C66" s="12"/>
      <c r="D66" s="10"/>
      <c r="E66" s="10"/>
      <c r="F66" s="10"/>
      <c r="G66" s="10"/>
      <c r="H66" s="10"/>
    </row>
    <row r="67" spans="2:8" x14ac:dyDescent="0.25">
      <c r="C67" s="12"/>
      <c r="D67" s="10"/>
      <c r="E67" s="10"/>
      <c r="F67" s="10"/>
      <c r="G67" s="10"/>
      <c r="H67" s="10"/>
    </row>
    <row r="68" spans="2:8" x14ac:dyDescent="0.25">
      <c r="C68" s="12"/>
      <c r="D68" s="10"/>
      <c r="E68" s="10"/>
      <c r="F68" s="10"/>
      <c r="G68" s="10"/>
      <c r="H68" s="10"/>
    </row>
    <row r="69" spans="2:8" x14ac:dyDescent="0.25">
      <c r="C69" s="12"/>
      <c r="D69" s="10"/>
      <c r="E69" s="10"/>
      <c r="F69" s="10"/>
      <c r="G69" s="10"/>
      <c r="H69" s="10"/>
    </row>
    <row r="70" spans="2:8" x14ac:dyDescent="0.25">
      <c r="C70" s="12"/>
      <c r="D70" s="10"/>
      <c r="E70" s="10"/>
      <c r="F70" s="10"/>
      <c r="G70" s="10"/>
      <c r="H70" s="10"/>
    </row>
    <row r="71" spans="2:8" x14ac:dyDescent="0.25">
      <c r="C71" s="12"/>
      <c r="D71" s="10"/>
      <c r="E71" s="10"/>
      <c r="F71" s="10"/>
      <c r="G71" s="10"/>
      <c r="H71" s="10"/>
    </row>
    <row r="72" spans="2:8" x14ac:dyDescent="0.25">
      <c r="C72" s="12"/>
      <c r="D72" s="10"/>
      <c r="E72" s="10"/>
      <c r="F72" s="10"/>
      <c r="G72" s="10"/>
      <c r="H72" s="10"/>
    </row>
    <row r="73" spans="2:8" x14ac:dyDescent="0.25">
      <c r="C73" s="12"/>
      <c r="D73" s="10"/>
      <c r="E73" s="10"/>
      <c r="F73" s="10"/>
      <c r="G73" s="10"/>
      <c r="H73" s="10"/>
    </row>
    <row r="74" spans="2:8" x14ac:dyDescent="0.25">
      <c r="C74" s="12"/>
      <c r="D74" s="10"/>
      <c r="E74" s="10"/>
      <c r="F74" s="10"/>
      <c r="G74" s="10"/>
      <c r="H74" s="10"/>
    </row>
    <row r="75" spans="2:8" x14ac:dyDescent="0.25">
      <c r="C75" s="12"/>
      <c r="D75" s="10"/>
      <c r="E75" s="10"/>
      <c r="F75" s="10"/>
      <c r="G75" s="10"/>
      <c r="H75" s="10"/>
    </row>
  </sheetData>
  <mergeCells count="3">
    <mergeCell ref="A4:A22"/>
    <mergeCell ref="A24:A39"/>
    <mergeCell ref="A43:A54"/>
  </mergeCells>
  <conditionalFormatting sqref="L21:O21 L40 M40 N40 O40 L56:O56">
    <cfRule type="cellIs" dxfId="2" priority="3" operator="between">
      <formula>0</formula>
      <formula>100</formula>
    </cfRule>
  </conditionalFormatting>
  <conditionalFormatting sqref="L21:O21 L40:O40 L56:O56">
    <cfRule type="cellIs" dxfId="1" priority="1" operator="between">
      <formula>80</formula>
      <formula>100</formula>
    </cfRule>
  </conditionalFormatting>
  <conditionalFormatting sqref="L21:O21 L40:O40 L56:O56">
    <cfRule type="cellIs" dxfId="0" priority="2" operator="between">
      <formula>71</formula>
      <formula>79</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C28"/>
  <sheetViews>
    <sheetView showGridLines="0" zoomScale="131" zoomScaleNormal="131" zoomScalePageLayoutView="131" workbookViewId="0">
      <selection activeCell="B6" sqref="B6"/>
    </sheetView>
  </sheetViews>
  <sheetFormatPr defaultColWidth="10.625" defaultRowHeight="15.75" x14ac:dyDescent="0.25"/>
  <cols>
    <col min="2" max="2" width="168" customWidth="1"/>
  </cols>
  <sheetData>
    <row r="1" spans="2:3" ht="26.25" x14ac:dyDescent="0.25">
      <c r="B1" s="155" t="s">
        <v>309</v>
      </c>
      <c r="C1" s="155"/>
    </row>
    <row r="3" spans="2:3" ht="52.5" x14ac:dyDescent="0.25">
      <c r="B3" s="159" t="s">
        <v>318</v>
      </c>
    </row>
    <row r="4" spans="2:3" x14ac:dyDescent="0.25">
      <c r="B4" s="154"/>
    </row>
    <row r="5" spans="2:3" ht="17.25" x14ac:dyDescent="0.25">
      <c r="B5" s="158" t="s">
        <v>278</v>
      </c>
    </row>
    <row r="6" spans="2:3" ht="204.75" x14ac:dyDescent="0.25">
      <c r="B6" s="154" t="s">
        <v>323</v>
      </c>
    </row>
    <row r="8" spans="2:3" ht="17.25" x14ac:dyDescent="0.25">
      <c r="B8" s="158" t="s">
        <v>277</v>
      </c>
    </row>
    <row r="9" spans="2:3" ht="94.5" x14ac:dyDescent="0.25">
      <c r="B9" s="154" t="s">
        <v>319</v>
      </c>
    </row>
    <row r="11" spans="2:3" ht="17.25" x14ac:dyDescent="0.25">
      <c r="B11" s="158" t="s">
        <v>320</v>
      </c>
    </row>
    <row r="12" spans="2:3" x14ac:dyDescent="0.25">
      <c r="B12" s="161" t="s">
        <v>322</v>
      </c>
    </row>
    <row r="13" spans="2:3" x14ac:dyDescent="0.25">
      <c r="B13" s="154"/>
    </row>
    <row r="14" spans="2:3" x14ac:dyDescent="0.25">
      <c r="B14" s="154"/>
    </row>
    <row r="15" spans="2:3" x14ac:dyDescent="0.25">
      <c r="B15" s="154"/>
    </row>
    <row r="16" spans="2:3" x14ac:dyDescent="0.25">
      <c r="B16" s="154"/>
    </row>
    <row r="17" spans="2:2" x14ac:dyDescent="0.25">
      <c r="B17" s="154"/>
    </row>
    <row r="18" spans="2:2" x14ac:dyDescent="0.25">
      <c r="B18" s="154"/>
    </row>
    <row r="19" spans="2:2" x14ac:dyDescent="0.25">
      <c r="B19" s="154"/>
    </row>
    <row r="20" spans="2:2" x14ac:dyDescent="0.25">
      <c r="B20" s="154"/>
    </row>
    <row r="21" spans="2:2" x14ac:dyDescent="0.25">
      <c r="B21" s="154"/>
    </row>
    <row r="22" spans="2:2" x14ac:dyDescent="0.25">
      <c r="B22" s="154"/>
    </row>
    <row r="23" spans="2:2" x14ac:dyDescent="0.25">
      <c r="B23" s="154"/>
    </row>
    <row r="24" spans="2:2" x14ac:dyDescent="0.25">
      <c r="B24" s="154"/>
    </row>
    <row r="25" spans="2:2" x14ac:dyDescent="0.25">
      <c r="B25" s="154"/>
    </row>
    <row r="27" spans="2:2" ht="17.25" x14ac:dyDescent="0.25">
      <c r="B27" s="158"/>
    </row>
    <row r="28" spans="2:2" x14ac:dyDescent="0.25">
      <c r="B28" s="154"/>
    </row>
  </sheetData>
  <hyperlinks>
    <hyperlink ref="B12" r:id="rId1" xr:uid="{00000000-0004-0000-0700-000000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vt:lpstr>
      <vt:lpstr>1. Introduction</vt:lpstr>
      <vt:lpstr>2. Instructions</vt:lpstr>
      <vt:lpstr>3.1 O&amp;M Metrics</vt:lpstr>
      <vt:lpstr>3.2 RMP Metrics</vt:lpstr>
      <vt:lpstr>3.3 CIS Metrics</vt:lpstr>
      <vt:lpstr>3.4 UIP Metrics</vt:lpstr>
      <vt:lpstr>3.5 CD Metrics</vt:lpstr>
      <vt:lpstr>4. Questionnaire</vt:lpstr>
      <vt:lpstr>'1. Introduction'!_Toc393019925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Murray, Lara</cp:lastModifiedBy>
  <dcterms:created xsi:type="dcterms:W3CDTF">2017-08-16T00:13:21Z</dcterms:created>
  <dcterms:modified xsi:type="dcterms:W3CDTF">2019-01-11T16:32:19Z</dcterms:modified>
</cp:coreProperties>
</file>